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8471ADFF-9BBF-44BF-880F-A665BF256029}" xr6:coauthVersionLast="47" xr6:coauthVersionMax="47" xr10:uidLastSave="{00000000-0000-0000-0000-000000000000}"/>
  <bookViews>
    <workbookView xWindow="-120" yWindow="-120" windowWidth="29040" windowHeight="15840" xr2:uid="{87B38E44-D883-463E-AE28-EE82AA879ECD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Q104" i="5"/>
  <c r="E104" i="5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C60" i="5"/>
  <c r="W94" i="5"/>
  <c r="K94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C47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F104" i="5"/>
  <c r="C3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C2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C1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C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C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C4" i="5"/>
  <c r="E74" i="5"/>
  <c r="B4" i="5"/>
  <c r="Q104" i="4"/>
  <c r="E104" i="4"/>
  <c r="X102" i="4"/>
  <c r="L102" i="4"/>
  <c r="AA101" i="4"/>
  <c r="Z101" i="4"/>
  <c r="O101" i="4"/>
  <c r="N101" i="4"/>
  <c r="R100" i="4"/>
  <c r="Q100" i="4"/>
  <c r="F100" i="4"/>
  <c r="E100" i="4"/>
  <c r="U99" i="4"/>
  <c r="T99" i="4"/>
  <c r="I99" i="4"/>
  <c r="H99" i="4"/>
  <c r="X98" i="4"/>
  <c r="W98" i="4"/>
  <c r="L98" i="4"/>
  <c r="K98" i="4"/>
  <c r="AA97" i="4"/>
  <c r="Z97" i="4"/>
  <c r="O97" i="4"/>
  <c r="N97" i="4"/>
  <c r="R96" i="4"/>
  <c r="Q96" i="4"/>
  <c r="F96" i="4"/>
  <c r="E96" i="4"/>
  <c r="T95" i="4"/>
  <c r="H95" i="4"/>
  <c r="K94" i="4"/>
  <c r="AA93" i="4"/>
  <c r="O93" i="4"/>
  <c r="Q92" i="4"/>
  <c r="E92" i="4"/>
  <c r="H91" i="4"/>
  <c r="X90" i="4"/>
  <c r="L90" i="4"/>
  <c r="AA89" i="4"/>
  <c r="Z89" i="4"/>
  <c r="O89" i="4"/>
  <c r="N89" i="4"/>
  <c r="R88" i="4"/>
  <c r="Q88" i="4"/>
  <c r="F88" i="4"/>
  <c r="E88" i="4"/>
  <c r="U87" i="4"/>
  <c r="T87" i="4"/>
  <c r="I87" i="4"/>
  <c r="H87" i="4"/>
  <c r="X86" i="4"/>
  <c r="W86" i="4"/>
  <c r="L86" i="4"/>
  <c r="K86" i="4"/>
  <c r="AA85" i="4"/>
  <c r="Z85" i="4"/>
  <c r="O85" i="4"/>
  <c r="N85" i="4"/>
  <c r="R84" i="4"/>
  <c r="Q84" i="4"/>
  <c r="F84" i="4"/>
  <c r="E84" i="4"/>
  <c r="T83" i="4"/>
  <c r="H83" i="4"/>
  <c r="AA81" i="4"/>
  <c r="Z81" i="4"/>
  <c r="O81" i="4"/>
  <c r="Q80" i="4"/>
  <c r="E80" i="4"/>
  <c r="X78" i="4"/>
  <c r="L78" i="4"/>
  <c r="K78" i="4"/>
  <c r="AA77" i="4"/>
  <c r="Z77" i="4"/>
  <c r="O77" i="4"/>
  <c r="N77" i="4"/>
  <c r="R76" i="4"/>
  <c r="Q76" i="4"/>
  <c r="F76" i="4"/>
  <c r="E76" i="4"/>
  <c r="U75" i="4"/>
  <c r="T75" i="4"/>
  <c r="I75" i="4"/>
  <c r="H75" i="4"/>
  <c r="X74" i="4"/>
  <c r="W74" i="4"/>
  <c r="L74" i="4"/>
  <c r="K74" i="4"/>
  <c r="C69" i="4"/>
  <c r="B69" i="4"/>
  <c r="B104" i="4" s="1"/>
  <c r="C68" i="4"/>
  <c r="C66" i="4"/>
  <c r="C63" i="4"/>
  <c r="B63" i="4"/>
  <c r="B98" i="4" s="1"/>
  <c r="C62" i="4"/>
  <c r="C61" i="4"/>
  <c r="U95" i="4"/>
  <c r="I95" i="4"/>
  <c r="C60" i="4"/>
  <c r="X94" i="4"/>
  <c r="W94" i="4"/>
  <c r="L94" i="4"/>
  <c r="C59" i="4"/>
  <c r="Z93" i="4"/>
  <c r="N93" i="4"/>
  <c r="C57" i="4"/>
  <c r="B57" i="4"/>
  <c r="B92" i="4" s="1"/>
  <c r="C54" i="4"/>
  <c r="C51" i="4"/>
  <c r="B51" i="4"/>
  <c r="B86" i="4" s="1"/>
  <c r="U83" i="4"/>
  <c r="X82" i="4"/>
  <c r="W82" i="4"/>
  <c r="L82" i="4"/>
  <c r="K82" i="4"/>
  <c r="N81" i="4"/>
  <c r="C46" i="4"/>
  <c r="C45" i="4"/>
  <c r="B45" i="4"/>
  <c r="B80" i="4" s="1"/>
  <c r="C44" i="4"/>
  <c r="C39" i="4"/>
  <c r="B39" i="4"/>
  <c r="B74" i="4" s="1"/>
  <c r="AB104" i="4"/>
  <c r="AA104" i="4"/>
  <c r="Z104" i="4"/>
  <c r="Y104" i="4"/>
  <c r="X104" i="4"/>
  <c r="W104" i="4"/>
  <c r="V104" i="4"/>
  <c r="U104" i="4"/>
  <c r="T104" i="4"/>
  <c r="S104" i="4"/>
  <c r="R104" i="4"/>
  <c r="P104" i="4"/>
  <c r="O104" i="4"/>
  <c r="N104" i="4"/>
  <c r="M104" i="4"/>
  <c r="L104" i="4"/>
  <c r="K104" i="4"/>
  <c r="J104" i="4"/>
  <c r="I104" i="4"/>
  <c r="H104" i="4"/>
  <c r="G104" i="4"/>
  <c r="F104" i="4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W102" i="4"/>
  <c r="V102" i="4"/>
  <c r="U102" i="4"/>
  <c r="T102" i="4"/>
  <c r="S102" i="4"/>
  <c r="R102" i="4"/>
  <c r="Q102" i="4"/>
  <c r="P102" i="4"/>
  <c r="O102" i="4"/>
  <c r="N102" i="4"/>
  <c r="M102" i="4"/>
  <c r="K102" i="4"/>
  <c r="J102" i="4"/>
  <c r="I102" i="4"/>
  <c r="H102" i="4"/>
  <c r="G102" i="4"/>
  <c r="F102" i="4"/>
  <c r="E102" i="4"/>
  <c r="B67" i="4"/>
  <c r="B102" i="4" s="1"/>
  <c r="AB101" i="4"/>
  <c r="Y101" i="4"/>
  <c r="X101" i="4"/>
  <c r="W101" i="4"/>
  <c r="V101" i="4"/>
  <c r="U101" i="4"/>
  <c r="T101" i="4"/>
  <c r="S101" i="4"/>
  <c r="R101" i="4"/>
  <c r="Q101" i="4"/>
  <c r="P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P100" i="4"/>
  <c r="O100" i="4"/>
  <c r="N100" i="4"/>
  <c r="M100" i="4"/>
  <c r="L100" i="4"/>
  <c r="K100" i="4"/>
  <c r="J100" i="4"/>
  <c r="I100" i="4"/>
  <c r="H100" i="4"/>
  <c r="G100" i="4"/>
  <c r="C30" i="4"/>
  <c r="B65" i="4"/>
  <c r="B100" i="4" s="1"/>
  <c r="AB99" i="4"/>
  <c r="AA99" i="4"/>
  <c r="Y99" i="4"/>
  <c r="X99" i="4"/>
  <c r="W99" i="4"/>
  <c r="V99" i="4"/>
  <c r="S99" i="4"/>
  <c r="R99" i="4"/>
  <c r="Q99" i="4"/>
  <c r="P99" i="4"/>
  <c r="O99" i="4"/>
  <c r="M99" i="4"/>
  <c r="L99" i="4"/>
  <c r="K99" i="4"/>
  <c r="J99" i="4"/>
  <c r="G99" i="4"/>
  <c r="F99" i="4"/>
  <c r="E99" i="4"/>
  <c r="C29" i="4"/>
  <c r="B64" i="4"/>
  <c r="B99" i="4" s="1"/>
  <c r="AB98" i="4"/>
  <c r="Z98" i="4"/>
  <c r="Y98" i="4"/>
  <c r="V98" i="4"/>
  <c r="U98" i="4"/>
  <c r="T98" i="4"/>
  <c r="S98" i="4"/>
  <c r="R98" i="4"/>
  <c r="Q98" i="4"/>
  <c r="P98" i="4"/>
  <c r="N98" i="4"/>
  <c r="M98" i="4"/>
  <c r="J98" i="4"/>
  <c r="I98" i="4"/>
  <c r="H98" i="4"/>
  <c r="G98" i="4"/>
  <c r="F98" i="4"/>
  <c r="AB97" i="4"/>
  <c r="Y97" i="4"/>
  <c r="X97" i="4"/>
  <c r="W97" i="4"/>
  <c r="V97" i="4"/>
  <c r="U97" i="4"/>
  <c r="T97" i="4"/>
  <c r="S97" i="4"/>
  <c r="R97" i="4"/>
  <c r="P97" i="4"/>
  <c r="M97" i="4"/>
  <c r="L97" i="4"/>
  <c r="K97" i="4"/>
  <c r="J97" i="4"/>
  <c r="I97" i="4"/>
  <c r="H97" i="4"/>
  <c r="G97" i="4"/>
  <c r="F97" i="4"/>
  <c r="B62" i="4"/>
  <c r="B97" i="4" s="1"/>
  <c r="AB96" i="4"/>
  <c r="AA96" i="4"/>
  <c r="Z96" i="4"/>
  <c r="Y96" i="4"/>
  <c r="X96" i="4"/>
  <c r="W96" i="4"/>
  <c r="V96" i="4"/>
  <c r="U96" i="4"/>
  <c r="T96" i="4"/>
  <c r="S96" i="4"/>
  <c r="P96" i="4"/>
  <c r="O96" i="4"/>
  <c r="N96" i="4"/>
  <c r="M96" i="4"/>
  <c r="L96" i="4"/>
  <c r="K96" i="4"/>
  <c r="J96" i="4"/>
  <c r="I96" i="4"/>
  <c r="H96" i="4"/>
  <c r="G96" i="4"/>
  <c r="B61" i="4"/>
  <c r="B96" i="4" s="1"/>
  <c r="AB95" i="4"/>
  <c r="AA95" i="4"/>
  <c r="Z95" i="4"/>
  <c r="Y95" i="4"/>
  <c r="X95" i="4"/>
  <c r="W95" i="4"/>
  <c r="V95" i="4"/>
  <c r="S95" i="4"/>
  <c r="R95" i="4"/>
  <c r="Q95" i="4"/>
  <c r="P95" i="4"/>
  <c r="O95" i="4"/>
  <c r="N95" i="4"/>
  <c r="M95" i="4"/>
  <c r="L95" i="4"/>
  <c r="K95" i="4"/>
  <c r="J95" i="4"/>
  <c r="G95" i="4"/>
  <c r="F95" i="4"/>
  <c r="E95" i="4"/>
  <c r="B60" i="4"/>
  <c r="B95" i="4" s="1"/>
  <c r="AB94" i="4"/>
  <c r="AA94" i="4"/>
  <c r="Z94" i="4"/>
  <c r="Y94" i="4"/>
  <c r="V94" i="4"/>
  <c r="U94" i="4"/>
  <c r="T94" i="4"/>
  <c r="S94" i="4"/>
  <c r="R94" i="4"/>
  <c r="Q94" i="4"/>
  <c r="P94" i="4"/>
  <c r="O94" i="4"/>
  <c r="N94" i="4"/>
  <c r="M94" i="4"/>
  <c r="J94" i="4"/>
  <c r="I94" i="4"/>
  <c r="H94" i="4"/>
  <c r="G94" i="4"/>
  <c r="F94" i="4"/>
  <c r="E94" i="4"/>
  <c r="B59" i="4"/>
  <c r="B94" i="4" s="1"/>
  <c r="AB93" i="4"/>
  <c r="Y93" i="4"/>
  <c r="X93" i="4"/>
  <c r="W93" i="4"/>
  <c r="V93" i="4"/>
  <c r="U93" i="4"/>
  <c r="T93" i="4"/>
  <c r="S93" i="4"/>
  <c r="R93" i="4"/>
  <c r="Q93" i="4"/>
  <c r="P93" i="4"/>
  <c r="M93" i="4"/>
  <c r="L93" i="4"/>
  <c r="K93" i="4"/>
  <c r="J93" i="4"/>
  <c r="I93" i="4"/>
  <c r="H93" i="4"/>
  <c r="G93" i="4"/>
  <c r="F93" i="4"/>
  <c r="E93" i="4"/>
  <c r="C23" i="4"/>
  <c r="B58" i="4"/>
  <c r="B93" i="4" s="1"/>
  <c r="AA92" i="4"/>
  <c r="Z92" i="4"/>
  <c r="Y92" i="4"/>
  <c r="X92" i="4"/>
  <c r="W92" i="4"/>
  <c r="V92" i="4"/>
  <c r="U92" i="4"/>
  <c r="T92" i="4"/>
  <c r="S92" i="4"/>
  <c r="R92" i="4"/>
  <c r="O92" i="4"/>
  <c r="N92" i="4"/>
  <c r="M92" i="4"/>
  <c r="L92" i="4"/>
  <c r="K92" i="4"/>
  <c r="J92" i="4"/>
  <c r="I92" i="4"/>
  <c r="H92" i="4"/>
  <c r="G92" i="4"/>
  <c r="F92" i="4"/>
  <c r="AB91" i="4"/>
  <c r="AA91" i="4"/>
  <c r="Z91" i="4"/>
  <c r="Y91" i="4"/>
  <c r="X91" i="4"/>
  <c r="W91" i="4"/>
  <c r="V91" i="4"/>
  <c r="U91" i="4"/>
  <c r="T91" i="4"/>
  <c r="S91" i="4"/>
  <c r="Q91" i="4"/>
  <c r="P91" i="4"/>
  <c r="O91" i="4"/>
  <c r="N91" i="4"/>
  <c r="M91" i="4"/>
  <c r="L91" i="4"/>
  <c r="K91" i="4"/>
  <c r="J91" i="4"/>
  <c r="I91" i="4"/>
  <c r="G91" i="4"/>
  <c r="E91" i="4"/>
  <c r="B56" i="4"/>
  <c r="B91" i="4" s="1"/>
  <c r="AB90" i="4"/>
  <c r="AA90" i="4"/>
  <c r="Z90" i="4"/>
  <c r="Y90" i="4"/>
  <c r="W90" i="4"/>
  <c r="V90" i="4"/>
  <c r="U90" i="4"/>
  <c r="T90" i="4"/>
  <c r="R90" i="4"/>
  <c r="Q90" i="4"/>
  <c r="P90" i="4"/>
  <c r="O90" i="4"/>
  <c r="N90" i="4"/>
  <c r="M90" i="4"/>
  <c r="K90" i="4"/>
  <c r="J90" i="4"/>
  <c r="I90" i="4"/>
  <c r="H90" i="4"/>
  <c r="F90" i="4"/>
  <c r="E90" i="4"/>
  <c r="B55" i="4"/>
  <c r="B90" i="4" s="1"/>
  <c r="AB89" i="4"/>
  <c r="Y89" i="4"/>
  <c r="X89" i="4"/>
  <c r="W89" i="4"/>
  <c r="V89" i="4"/>
  <c r="U89" i="4"/>
  <c r="T89" i="4"/>
  <c r="S89" i="4"/>
  <c r="R89" i="4"/>
  <c r="Q89" i="4"/>
  <c r="P89" i="4"/>
  <c r="M89" i="4"/>
  <c r="L89" i="4"/>
  <c r="K89" i="4"/>
  <c r="J89" i="4"/>
  <c r="I89" i="4"/>
  <c r="H89" i="4"/>
  <c r="G89" i="4"/>
  <c r="F89" i="4"/>
  <c r="B54" i="4"/>
  <c r="B89" i="4" s="1"/>
  <c r="AB88" i="4"/>
  <c r="AA88" i="4"/>
  <c r="Z88" i="4"/>
  <c r="Y88" i="4"/>
  <c r="X88" i="4"/>
  <c r="W88" i="4"/>
  <c r="V88" i="4"/>
  <c r="U88" i="4"/>
  <c r="T88" i="4"/>
  <c r="S88" i="4"/>
  <c r="P88" i="4"/>
  <c r="O88" i="4"/>
  <c r="N88" i="4"/>
  <c r="M88" i="4"/>
  <c r="L88" i="4"/>
  <c r="K88" i="4"/>
  <c r="J88" i="4"/>
  <c r="I88" i="4"/>
  <c r="H88" i="4"/>
  <c r="G88" i="4"/>
  <c r="C18" i="4"/>
  <c r="B53" i="4"/>
  <c r="B88" i="4" s="1"/>
  <c r="AB87" i="4"/>
  <c r="AA87" i="4"/>
  <c r="Z87" i="4"/>
  <c r="Y87" i="4"/>
  <c r="X87" i="4"/>
  <c r="W87" i="4"/>
  <c r="V87" i="4"/>
  <c r="S87" i="4"/>
  <c r="R87" i="4"/>
  <c r="Q87" i="4"/>
  <c r="P87" i="4"/>
  <c r="O87" i="4"/>
  <c r="N87" i="4"/>
  <c r="M87" i="4"/>
  <c r="L87" i="4"/>
  <c r="K87" i="4"/>
  <c r="J87" i="4"/>
  <c r="G87" i="4"/>
  <c r="F87" i="4"/>
  <c r="E87" i="4"/>
  <c r="B52" i="4"/>
  <c r="B87" i="4" s="1"/>
  <c r="AB86" i="4"/>
  <c r="AA86" i="4"/>
  <c r="Z86" i="4"/>
  <c r="Y86" i="4"/>
  <c r="V86" i="4"/>
  <c r="U86" i="4"/>
  <c r="T86" i="4"/>
  <c r="S86" i="4"/>
  <c r="R86" i="4"/>
  <c r="Q86" i="4"/>
  <c r="P86" i="4"/>
  <c r="O86" i="4"/>
  <c r="N86" i="4"/>
  <c r="M86" i="4"/>
  <c r="J86" i="4"/>
  <c r="I86" i="4"/>
  <c r="H86" i="4"/>
  <c r="G86" i="4"/>
  <c r="F86" i="4"/>
  <c r="AB85" i="4"/>
  <c r="Y85" i="4"/>
  <c r="X85" i="4"/>
  <c r="W85" i="4"/>
  <c r="V85" i="4"/>
  <c r="U85" i="4"/>
  <c r="T85" i="4"/>
  <c r="S85" i="4"/>
  <c r="R85" i="4"/>
  <c r="Q85" i="4"/>
  <c r="P85" i="4"/>
  <c r="M85" i="4"/>
  <c r="L85" i="4"/>
  <c r="K85" i="4"/>
  <c r="J85" i="4"/>
  <c r="I85" i="4"/>
  <c r="H85" i="4"/>
  <c r="G85" i="4"/>
  <c r="F85" i="4"/>
  <c r="B50" i="4"/>
  <c r="B85" i="4" s="1"/>
  <c r="AB84" i="4"/>
  <c r="AA84" i="4"/>
  <c r="Z84" i="4"/>
  <c r="Y84" i="4"/>
  <c r="X84" i="4"/>
  <c r="W84" i="4"/>
  <c r="V84" i="4"/>
  <c r="U84" i="4"/>
  <c r="S84" i="4"/>
  <c r="P84" i="4"/>
  <c r="O84" i="4"/>
  <c r="N84" i="4"/>
  <c r="M84" i="4"/>
  <c r="L84" i="4"/>
  <c r="K84" i="4"/>
  <c r="J84" i="4"/>
  <c r="I84" i="4"/>
  <c r="G84" i="4"/>
  <c r="B49" i="4"/>
  <c r="B84" i="4" s="1"/>
  <c r="AB83" i="4"/>
  <c r="AA83" i="4"/>
  <c r="Z83" i="4"/>
  <c r="Y83" i="4"/>
  <c r="X83" i="4"/>
  <c r="W83" i="4"/>
  <c r="V83" i="4"/>
  <c r="S83" i="4"/>
  <c r="R83" i="4"/>
  <c r="Q83" i="4"/>
  <c r="P83" i="4"/>
  <c r="O83" i="4"/>
  <c r="N83" i="4"/>
  <c r="M83" i="4"/>
  <c r="L83" i="4"/>
  <c r="K83" i="4"/>
  <c r="J83" i="4"/>
  <c r="G83" i="4"/>
  <c r="F83" i="4"/>
  <c r="E83" i="4"/>
  <c r="B48" i="4"/>
  <c r="B83" i="4" s="1"/>
  <c r="AB82" i="4"/>
  <c r="AA82" i="4"/>
  <c r="Z82" i="4"/>
  <c r="Y82" i="4"/>
  <c r="V82" i="4"/>
  <c r="U82" i="4"/>
  <c r="T82" i="4"/>
  <c r="S82" i="4"/>
  <c r="R82" i="4"/>
  <c r="Q82" i="4"/>
  <c r="P82" i="4"/>
  <c r="O82" i="4"/>
  <c r="N82" i="4"/>
  <c r="M82" i="4"/>
  <c r="J82" i="4"/>
  <c r="I82" i="4"/>
  <c r="H82" i="4"/>
  <c r="G82" i="4"/>
  <c r="F82" i="4"/>
  <c r="E82" i="4"/>
  <c r="B47" i="4"/>
  <c r="B82" i="4" s="1"/>
  <c r="AB81" i="4"/>
  <c r="Y81" i="4"/>
  <c r="X81" i="4"/>
  <c r="W81" i="4"/>
  <c r="V81" i="4"/>
  <c r="U81" i="4"/>
  <c r="T81" i="4"/>
  <c r="S81" i="4"/>
  <c r="R81" i="4"/>
  <c r="Q81" i="4"/>
  <c r="P81" i="4"/>
  <c r="M81" i="4"/>
  <c r="L81" i="4"/>
  <c r="K81" i="4"/>
  <c r="J81" i="4"/>
  <c r="I81" i="4"/>
  <c r="H81" i="4"/>
  <c r="G81" i="4"/>
  <c r="F81" i="4"/>
  <c r="E81" i="4"/>
  <c r="C1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W78" i="4"/>
  <c r="V78" i="4"/>
  <c r="U78" i="4"/>
  <c r="T78" i="4"/>
  <c r="S78" i="4"/>
  <c r="R78" i="4"/>
  <c r="Q78" i="4"/>
  <c r="P78" i="4"/>
  <c r="O78" i="4"/>
  <c r="N78" i="4"/>
  <c r="M78" i="4"/>
  <c r="J78" i="4"/>
  <c r="I78" i="4"/>
  <c r="H78" i="4"/>
  <c r="G78" i="4"/>
  <c r="F78" i="4"/>
  <c r="E78" i="4"/>
  <c r="B43" i="4"/>
  <c r="B78" i="4" s="1"/>
  <c r="AB77" i="4"/>
  <c r="Y77" i="4"/>
  <c r="X77" i="4"/>
  <c r="W77" i="4"/>
  <c r="U77" i="4"/>
  <c r="T77" i="4"/>
  <c r="S77" i="4"/>
  <c r="R77" i="4"/>
  <c r="Q77" i="4"/>
  <c r="P77" i="4"/>
  <c r="M77" i="4"/>
  <c r="L77" i="4"/>
  <c r="K77" i="4"/>
  <c r="I77" i="4"/>
  <c r="H77" i="4"/>
  <c r="G77" i="4"/>
  <c r="F77" i="4"/>
  <c r="B42" i="4"/>
  <c r="B77" i="4" s="1"/>
  <c r="AB76" i="4"/>
  <c r="AA76" i="4"/>
  <c r="Z76" i="4"/>
  <c r="Y76" i="4"/>
  <c r="X76" i="4"/>
  <c r="V76" i="4"/>
  <c r="U76" i="4"/>
  <c r="T76" i="4"/>
  <c r="S76" i="4"/>
  <c r="P76" i="4"/>
  <c r="O76" i="4"/>
  <c r="N76" i="4"/>
  <c r="M76" i="4"/>
  <c r="L76" i="4"/>
  <c r="J76" i="4"/>
  <c r="I76" i="4"/>
  <c r="H76" i="4"/>
  <c r="G76" i="4"/>
  <c r="B41" i="4"/>
  <c r="B76" i="4" s="1"/>
  <c r="AB75" i="4"/>
  <c r="AA75" i="4"/>
  <c r="Z75" i="4"/>
  <c r="Y75" i="4"/>
  <c r="X75" i="4"/>
  <c r="W75" i="4"/>
  <c r="V75" i="4"/>
  <c r="S75" i="4"/>
  <c r="R75" i="4"/>
  <c r="Q75" i="4"/>
  <c r="P75" i="4"/>
  <c r="O75" i="4"/>
  <c r="N75" i="4"/>
  <c r="M75" i="4"/>
  <c r="L75" i="4"/>
  <c r="K75" i="4"/>
  <c r="J75" i="4"/>
  <c r="G75" i="4"/>
  <c r="F75" i="4"/>
  <c r="E75" i="4"/>
  <c r="B40" i="4"/>
  <c r="B75" i="4" s="1"/>
  <c r="AB74" i="4"/>
  <c r="AA74" i="4"/>
  <c r="Z74" i="4"/>
  <c r="Y74" i="4"/>
  <c r="V74" i="4"/>
  <c r="U74" i="4"/>
  <c r="T74" i="4"/>
  <c r="S74" i="4"/>
  <c r="R74" i="4"/>
  <c r="Q74" i="4"/>
  <c r="P74" i="4"/>
  <c r="O74" i="4"/>
  <c r="N74" i="4"/>
  <c r="M74" i="4"/>
  <c r="J74" i="4"/>
  <c r="I74" i="4"/>
  <c r="H74" i="4"/>
  <c r="G74" i="4"/>
  <c r="F7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93" i="5" l="1"/>
  <c r="C93" i="5"/>
  <c r="D76" i="5"/>
  <c r="D84" i="5"/>
  <c r="D83" i="5"/>
  <c r="C83" i="5"/>
  <c r="D94" i="5"/>
  <c r="C94" i="5"/>
  <c r="D95" i="5"/>
  <c r="C95" i="5"/>
  <c r="D92" i="5"/>
  <c r="D100" i="5"/>
  <c r="D75" i="5"/>
  <c r="C75" i="5"/>
  <c r="D87" i="5"/>
  <c r="C87" i="5"/>
  <c r="D80" i="5"/>
  <c r="D99" i="5"/>
  <c r="C99" i="5"/>
  <c r="D78" i="5"/>
  <c r="C78" i="5"/>
  <c r="D90" i="5"/>
  <c r="C90" i="5"/>
  <c r="D88" i="5"/>
  <c r="D96" i="5"/>
  <c r="D91" i="5"/>
  <c r="C91" i="5"/>
  <c r="D102" i="5"/>
  <c r="C102" i="5"/>
  <c r="D104" i="5"/>
  <c r="D81" i="5"/>
  <c r="C81" i="5"/>
  <c r="D103" i="5"/>
  <c r="C103" i="5"/>
  <c r="C11" i="5"/>
  <c r="C17" i="5"/>
  <c r="C12" i="5"/>
  <c r="C24" i="5"/>
  <c r="E77" i="5"/>
  <c r="E85" i="5"/>
  <c r="E89" i="5"/>
  <c r="E97" i="5"/>
  <c r="E101" i="5"/>
  <c r="C13" i="5"/>
  <c r="C25" i="5"/>
  <c r="H79" i="5"/>
  <c r="D79" i="5" s="1"/>
  <c r="K82" i="5"/>
  <c r="D82" i="5" s="1"/>
  <c r="C59" i="5"/>
  <c r="C8" i="5"/>
  <c r="C20" i="5"/>
  <c r="C32" i="5"/>
  <c r="E86" i="5"/>
  <c r="E98" i="5"/>
  <c r="F74" i="5"/>
  <c r="C74" i="5" s="1"/>
  <c r="C21" i="5"/>
  <c r="C33" i="5"/>
  <c r="C76" i="5"/>
  <c r="C80" i="5"/>
  <c r="C84" i="5"/>
  <c r="C88" i="5"/>
  <c r="C92" i="5"/>
  <c r="C96" i="5"/>
  <c r="C100" i="5"/>
  <c r="C104" i="5"/>
  <c r="K76" i="4"/>
  <c r="W76" i="4"/>
  <c r="C76" i="4" s="1"/>
  <c r="J77" i="4"/>
  <c r="V77" i="4"/>
  <c r="C81" i="4"/>
  <c r="D81" i="4"/>
  <c r="G90" i="4"/>
  <c r="S90" i="4"/>
  <c r="F91" i="4"/>
  <c r="D91" i="4" s="1"/>
  <c r="R91" i="4"/>
  <c r="C22" i="4"/>
  <c r="D102" i="4"/>
  <c r="C102" i="4"/>
  <c r="D76" i="4"/>
  <c r="D96" i="4"/>
  <c r="C96" i="4"/>
  <c r="D82" i="4"/>
  <c r="C82" i="4"/>
  <c r="D103" i="4"/>
  <c r="C103" i="4"/>
  <c r="D83" i="4"/>
  <c r="C93" i="4"/>
  <c r="D93" i="4"/>
  <c r="P92" i="4"/>
  <c r="D92" i="4" s="1"/>
  <c r="C4" i="4"/>
  <c r="C14" i="4"/>
  <c r="D94" i="4"/>
  <c r="C94" i="4"/>
  <c r="C67" i="4"/>
  <c r="C5" i="4"/>
  <c r="C15" i="4"/>
  <c r="D95" i="4"/>
  <c r="C95" i="4"/>
  <c r="C65" i="4"/>
  <c r="D75" i="4"/>
  <c r="C75" i="4"/>
  <c r="C16" i="4"/>
  <c r="C26" i="4"/>
  <c r="O98" i="4"/>
  <c r="AA98" i="4"/>
  <c r="C40" i="4"/>
  <c r="C41" i="4"/>
  <c r="C43" i="4"/>
  <c r="D80" i="4"/>
  <c r="C80" i="4"/>
  <c r="D84" i="4"/>
  <c r="D100" i="4"/>
  <c r="C100" i="4"/>
  <c r="C6" i="4"/>
  <c r="H84" i="4"/>
  <c r="C84" i="4" s="1"/>
  <c r="T84" i="4"/>
  <c r="C17" i="4"/>
  <c r="C27" i="4"/>
  <c r="Q97" i="4"/>
  <c r="N99" i="4"/>
  <c r="D99" i="4" s="1"/>
  <c r="Z99" i="4"/>
  <c r="C64" i="4"/>
  <c r="D88" i="4"/>
  <c r="C88" i="4"/>
  <c r="C7" i="4"/>
  <c r="D87" i="4"/>
  <c r="C87" i="4"/>
  <c r="C28" i="4"/>
  <c r="C47" i="4"/>
  <c r="C50" i="4"/>
  <c r="C58" i="4"/>
  <c r="AB92" i="4"/>
  <c r="C92" i="4" s="1"/>
  <c r="C48" i="4"/>
  <c r="I83" i="4"/>
  <c r="C83" i="4" s="1"/>
  <c r="D78" i="4"/>
  <c r="C78" i="4"/>
  <c r="C49" i="4"/>
  <c r="D104" i="4"/>
  <c r="C104" i="4"/>
  <c r="D90" i="4"/>
  <c r="C90" i="4"/>
  <c r="D79" i="4"/>
  <c r="C79" i="4"/>
  <c r="C19" i="4"/>
  <c r="C42" i="4"/>
  <c r="C52" i="4"/>
  <c r="C53" i="4"/>
  <c r="C55" i="4"/>
  <c r="C56" i="4"/>
  <c r="C12" i="4"/>
  <c r="C24" i="4"/>
  <c r="E77" i="4"/>
  <c r="E85" i="4"/>
  <c r="E89" i="4"/>
  <c r="E97" i="4"/>
  <c r="E101" i="4"/>
  <c r="C13" i="4"/>
  <c r="C25" i="4"/>
  <c r="C8" i="4"/>
  <c r="C20" i="4"/>
  <c r="C32" i="4"/>
  <c r="E74" i="4"/>
  <c r="E86" i="4"/>
  <c r="E98" i="4"/>
  <c r="C9" i="4"/>
  <c r="C21" i="4"/>
  <c r="C33" i="4"/>
  <c r="D86" i="5" l="1"/>
  <c r="C86" i="5"/>
  <c r="D85" i="5"/>
  <c r="C85" i="5"/>
  <c r="C79" i="5"/>
  <c r="D97" i="5"/>
  <c r="C97" i="5"/>
  <c r="D98" i="5"/>
  <c r="C98" i="5"/>
  <c r="D89" i="5"/>
  <c r="C89" i="5"/>
  <c r="D77" i="5"/>
  <c r="C77" i="5"/>
  <c r="D74" i="5"/>
  <c r="C82" i="5"/>
  <c r="D101" i="5"/>
  <c r="C101" i="5"/>
  <c r="D86" i="4"/>
  <c r="C86" i="4"/>
  <c r="D74" i="4"/>
  <c r="C74" i="4"/>
  <c r="C89" i="4"/>
  <c r="D89" i="4"/>
  <c r="D98" i="4"/>
  <c r="C98" i="4"/>
  <c r="C91" i="4"/>
  <c r="C99" i="4"/>
  <c r="D77" i="4"/>
  <c r="C77" i="4"/>
  <c r="C101" i="4"/>
  <c r="D101" i="4"/>
  <c r="C97" i="4"/>
  <c r="D97" i="4"/>
  <c r="C85" i="4"/>
  <c r="D85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<sst xmlns="http://schemas.openxmlformats.org/spreadsheetml/2006/main" count="591" uniqueCount="79">
  <si>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</si>
  <si>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</si>
  <si>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</si>
  <si>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</si>
  <si>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</si>
  <si>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</si>
  <si>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</si>
  <si>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</si>
  <si>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</si>
  <si>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</si>
  <si>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</si>
  <si>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</si>
  <si>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</si>
  <si>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</si>
  <si>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</si>
  <si>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</si>
  <si>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</si>
  <si>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</si>
  <si>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</si>
  <si>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</si>
  <si>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</si>
  <si>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</si>
  <si>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</si>
  <si>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</si>
  <si>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</si>
  <si>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</si>
  <si>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</si>
  <si>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</si>
  <si>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</si>
  <si>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</si>
  <si>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</si>
  <si>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</si>
  <si>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</si>
  <si>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</si>
  <si>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</si>
  <si>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</si>
  <si>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</si>
  <si>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</si>
  <si>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</si>
  <si>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</si>
  <si>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Август 2021</t>
  </si>
  <si>
    <t>01.08.2021</t>
  </si>
  <si>
    <t>02.08.2021</t>
  </si>
  <si>
    <t>03.08.2021</t>
  </si>
  <si>
    <t>04.08.2021</t>
  </si>
  <si>
    <t>05.08.2021</t>
  </si>
  <si>
    <t>06.08.2021</t>
  </si>
  <si>
    <t>07.08.2021</t>
  </si>
  <si>
    <t>08.08.2021</t>
  </si>
  <si>
    <t>09.08.2021</t>
  </si>
  <si>
    <t>10.08.2021</t>
  </si>
  <si>
    <t>11.08.2021</t>
  </si>
  <si>
    <t>12.08.2021</t>
  </si>
  <si>
    <t>13.08.2021</t>
  </si>
  <si>
    <t>14.08.2021</t>
  </si>
  <si>
    <t>15.08.2021</t>
  </si>
  <si>
    <t>16.08.2021</t>
  </si>
  <si>
    <t>17.08.2021</t>
  </si>
  <si>
    <t>18.08.2021</t>
  </si>
  <si>
    <t>19.08.2021</t>
  </si>
  <si>
    <t>20.08.2021</t>
  </si>
  <si>
    <t>21.08.2021</t>
  </si>
  <si>
    <t>22.08.2021</t>
  </si>
  <si>
    <t>23.08.2021</t>
  </si>
  <si>
    <t>24.08.2021</t>
  </si>
  <si>
    <t>25.08.2021</t>
  </si>
  <si>
    <t>26.08.2021</t>
  </si>
  <si>
    <t>27.08.2021</t>
  </si>
  <si>
    <t>28.08.2021</t>
  </si>
  <si>
    <t>29.08.2021</t>
  </si>
  <si>
    <t>30.08.2021</t>
  </si>
  <si>
    <t>31.08.2021</t>
  </si>
  <si>
    <t>Цена на порамнување МКД/MWh - Август 2021</t>
  </si>
  <si>
    <t>Ангажирана aFRR регулација за нагоре - Август 2021</t>
  </si>
  <si>
    <t>Ангажирана aFRR регулација за надолу - Август 2021</t>
  </si>
  <si>
    <t>Вкупно ангажирана aFRR регулација - Август 2021</t>
  </si>
  <si>
    <t>Ангажирана mFRR регулација за нагоре - Август 2021</t>
  </si>
  <si>
    <t>Ангажирана mFRR регулација за надолу - Август 2021</t>
  </si>
  <si>
    <t>Вкупно ангажирана mFRR регулација - Август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</si>
</sst>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lena.trpovska/Documents/OEPS/Presmetki/8.Avgust%202021/Izvestaj_Avgust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Avgust 2021"/>
    </sheetNames>
    <sheetDataSet>
      <sheetData sheetId="0"/>
      <sheetData sheetId="1">
        <row r="3">
          <cell r="D3" t="str">
            <v>Август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878B4-740C-44B4-861D-321AC95A8453}">
  <sheetPr codeName="Sheet2"/>
  <dimension ref="A2:AB137"/>
  <sheetViews>
    <sheetView tabSelected="1" topLeftCell="A88" zoomScale="70" zoomScaleNormal="70" workbookViewId="0">
      <selection activeCell="D124" sqref="D124:AA127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6" t="s">
        <v>0</v>
      </c>
      <c r="C2" s="68" t="s">
        <v>1</v>
      </c>
      <c r="D2" s="70" t="s">
        <v>40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8" ht="18.7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2" t="s">
        <v>41</v>
      </c>
      <c r="C4" s="6" t="s">
        <v>26</v>
      </c>
      <c r="D4" s="7">
        <v>93.193262077811028</v>
      </c>
      <c r="E4" s="7">
        <v>93.457222222222214</v>
      </c>
      <c r="F4" s="7">
        <v>66.037567567567564</v>
      </c>
      <c r="G4" s="7">
        <v>72.315958702064904</v>
      </c>
      <c r="H4" s="7">
        <v>75</v>
      </c>
      <c r="I4" s="7">
        <v>0</v>
      </c>
      <c r="J4" s="7">
        <v>75.03</v>
      </c>
      <c r="K4" s="7">
        <v>85.34</v>
      </c>
      <c r="L4" s="7">
        <v>81.276376586376571</v>
      </c>
      <c r="M4" s="7">
        <v>81.263456790123456</v>
      </c>
      <c r="N4" s="7">
        <v>83.050555703270405</v>
      </c>
      <c r="O4" s="7">
        <v>80.71490566037734</v>
      </c>
      <c r="P4" s="7">
        <v>80.964250456057528</v>
      </c>
      <c r="Q4" s="7">
        <v>75.173315363881386</v>
      </c>
      <c r="R4" s="7">
        <v>76.23825075440476</v>
      </c>
      <c r="S4" s="7">
        <v>88.24490595207422</v>
      </c>
      <c r="T4" s="7">
        <v>92.152616959064332</v>
      </c>
      <c r="U4" s="7">
        <v>91.453259259259269</v>
      </c>
      <c r="V4" s="7">
        <v>93.972221784518425</v>
      </c>
      <c r="W4" s="7">
        <v>93.204999999999998</v>
      </c>
      <c r="X4" s="7">
        <v>93.818784448818889</v>
      </c>
      <c r="Y4" s="7">
        <v>91.438000000000002</v>
      </c>
      <c r="Z4" s="7">
        <v>91.722673056443</v>
      </c>
      <c r="AA4" s="8">
        <v>91.438235294117661</v>
      </c>
    </row>
    <row r="5" spans="1:28" ht="15.75" customHeight="1" x14ac:dyDescent="0.25">
      <c r="A5" s="5"/>
      <c r="B5" s="63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26.18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3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4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2" t="s">
        <v>42</v>
      </c>
      <c r="C8" s="6" t="s">
        <v>26</v>
      </c>
      <c r="D8" s="7">
        <v>81.794101770459321</v>
      </c>
      <c r="E8" s="7">
        <v>75.85668903803132</v>
      </c>
      <c r="F8" s="7">
        <v>76.523333333333326</v>
      </c>
      <c r="G8" s="7">
        <v>67.78</v>
      </c>
      <c r="H8" s="7">
        <v>67.12</v>
      </c>
      <c r="I8" s="7">
        <v>77.819999999999993</v>
      </c>
      <c r="J8" s="7">
        <v>91.44</v>
      </c>
      <c r="K8" s="7">
        <v>105.61000000000001</v>
      </c>
      <c r="L8" s="7">
        <v>105.61</v>
      </c>
      <c r="M8" s="7">
        <v>105.61</v>
      </c>
      <c r="N8" s="7">
        <v>98.686547231270353</v>
      </c>
      <c r="O8" s="7">
        <v>97.80134562716816</v>
      </c>
      <c r="P8" s="7">
        <v>99.246553743203691</v>
      </c>
      <c r="Q8" s="7">
        <v>97.801144288995602</v>
      </c>
      <c r="R8" s="7">
        <v>100.20098497495826</v>
      </c>
      <c r="S8" s="7">
        <v>102.6764321192053</v>
      </c>
      <c r="T8" s="7">
        <v>103.54731905037639</v>
      </c>
      <c r="U8" s="7">
        <v>96.158141248200536</v>
      </c>
      <c r="V8" s="7">
        <v>96.540826242108153</v>
      </c>
      <c r="W8" s="7">
        <v>94.292000000000002</v>
      </c>
      <c r="X8" s="7">
        <v>97.669355310017352</v>
      </c>
      <c r="Y8" s="7">
        <v>99.524769147691472</v>
      </c>
      <c r="Z8" s="7">
        <v>98.357741034000938</v>
      </c>
      <c r="AA8" s="8">
        <v>93.753142857142848</v>
      </c>
    </row>
    <row r="9" spans="1:28" x14ac:dyDescent="0.25">
      <c r="A9" s="5"/>
      <c r="B9" s="63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3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4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2" t="s">
        <v>43</v>
      </c>
      <c r="C12" s="6" t="s">
        <v>26</v>
      </c>
      <c r="D12" s="7">
        <v>91.447215189873418</v>
      </c>
      <c r="E12" s="7">
        <v>93.208529926496325</v>
      </c>
      <c r="F12" s="7">
        <v>94.763040676600895</v>
      </c>
      <c r="G12" s="7">
        <v>94.109522748965944</v>
      </c>
      <c r="H12" s="7">
        <v>93.870474179928536</v>
      </c>
      <c r="I12" s="7">
        <v>92.91605794556628</v>
      </c>
      <c r="J12" s="7">
        <v>91.435098039215703</v>
      </c>
      <c r="K12" s="7">
        <v>91.43</v>
      </c>
      <c r="L12" s="7">
        <v>95.271121239744772</v>
      </c>
      <c r="M12" s="7">
        <v>96.616151480199932</v>
      </c>
      <c r="N12" s="7">
        <v>94.733960775953946</v>
      </c>
      <c r="O12" s="7">
        <v>94.854834133809888</v>
      </c>
      <c r="P12" s="7">
        <v>94.546131825835928</v>
      </c>
      <c r="Q12" s="7">
        <v>95.603481276005539</v>
      </c>
      <c r="R12" s="7">
        <v>102.47040120912338</v>
      </c>
      <c r="S12" s="7">
        <v>106.78808973300303</v>
      </c>
      <c r="T12" s="7">
        <v>108.34142157719882</v>
      </c>
      <c r="U12" s="7">
        <v>109.67387434554975</v>
      </c>
      <c r="V12" s="7">
        <v>103.57986483492137</v>
      </c>
      <c r="W12" s="7">
        <v>100.80988905325444</v>
      </c>
      <c r="X12" s="7">
        <v>103.40638997470683</v>
      </c>
      <c r="Y12" s="7">
        <v>102.47980867942137</v>
      </c>
      <c r="Z12" s="7">
        <v>102.48927424982553</v>
      </c>
      <c r="AA12" s="8">
        <v>94.837747747747727</v>
      </c>
    </row>
    <row r="13" spans="1:28" x14ac:dyDescent="0.25">
      <c r="A13" s="5"/>
      <c r="B13" s="63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3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4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2" t="s">
        <v>44</v>
      </c>
      <c r="C16" s="6" t="s">
        <v>26</v>
      </c>
      <c r="D16" s="7">
        <v>93.408487492728341</v>
      </c>
      <c r="E16" s="7">
        <v>94.091228668941994</v>
      </c>
      <c r="F16" s="7">
        <v>94.213473227206933</v>
      </c>
      <c r="G16" s="7">
        <v>94.131435376309938</v>
      </c>
      <c r="H16" s="7">
        <v>93.317532732528477</v>
      </c>
      <c r="I16" s="7">
        <v>94.113180661577601</v>
      </c>
      <c r="J16" s="7">
        <v>93.302660550458725</v>
      </c>
      <c r="K16" s="7">
        <v>93.606686303387349</v>
      </c>
      <c r="L16" s="7">
        <v>95.425370196813475</v>
      </c>
      <c r="M16" s="7">
        <v>96.961696530690048</v>
      </c>
      <c r="N16" s="7">
        <v>94.502373485388446</v>
      </c>
      <c r="O16" s="7">
        <v>93.00520793169926</v>
      </c>
      <c r="P16" s="7">
        <v>93.969135226791025</v>
      </c>
      <c r="Q16" s="7">
        <v>95.875123577873666</v>
      </c>
      <c r="R16" s="7">
        <v>111.9987347391787</v>
      </c>
      <c r="S16" s="7">
        <v>107.89809177573115</v>
      </c>
      <c r="T16" s="7">
        <v>99.206818758867897</v>
      </c>
      <c r="U16" s="7">
        <v>99.586025095227427</v>
      </c>
      <c r="V16" s="7">
        <v>98.219798557572744</v>
      </c>
      <c r="W16" s="7">
        <v>92.430463801845235</v>
      </c>
      <c r="X16" s="7">
        <v>95.611801552106442</v>
      </c>
      <c r="Y16" s="7">
        <v>103.99397980261648</v>
      </c>
      <c r="Z16" s="7">
        <v>103.99323765786455</v>
      </c>
      <c r="AA16" s="8">
        <v>95.79447775628627</v>
      </c>
    </row>
    <row r="17" spans="1:27" x14ac:dyDescent="0.25">
      <c r="B17" s="63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3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4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2" t="s">
        <v>45</v>
      </c>
      <c r="C20" s="6" t="s">
        <v>26</v>
      </c>
      <c r="D20" s="7">
        <v>111.79883692949387</v>
      </c>
      <c r="E20" s="7">
        <v>105.25372727272728</v>
      </c>
      <c r="F20" s="7">
        <v>103.47355458036203</v>
      </c>
      <c r="G20" s="7">
        <v>102.12340206185569</v>
      </c>
      <c r="H20" s="7">
        <v>104.14639459776862</v>
      </c>
      <c r="I20" s="7">
        <v>109.93339301438215</v>
      </c>
      <c r="J20" s="7">
        <v>117.47432260121134</v>
      </c>
      <c r="K20" s="7">
        <v>118.59685686653772</v>
      </c>
      <c r="L20" s="7">
        <v>121.91403055493149</v>
      </c>
      <c r="M20" s="7">
        <v>118.9302564102564</v>
      </c>
      <c r="N20" s="7">
        <v>118.05059059270198</v>
      </c>
      <c r="O20" s="7">
        <v>118.80136066986823</v>
      </c>
      <c r="P20" s="7">
        <v>120.01566293853362</v>
      </c>
      <c r="Q20" s="7">
        <v>119.56820792647902</v>
      </c>
      <c r="R20" s="7">
        <v>129.40070853014726</v>
      </c>
      <c r="S20" s="7">
        <v>128.78157033805888</v>
      </c>
      <c r="T20" s="7">
        <v>119.50997613106217</v>
      </c>
      <c r="U20" s="7">
        <v>119.38267690975978</v>
      </c>
      <c r="V20" s="7">
        <v>116.12109335996004</v>
      </c>
      <c r="W20" s="7">
        <v>114.33868524406211</v>
      </c>
      <c r="X20" s="7">
        <v>118.95762331838563</v>
      </c>
      <c r="Y20" s="7">
        <v>118.19445268099827</v>
      </c>
      <c r="Z20" s="7">
        <v>110.89876007439554</v>
      </c>
      <c r="AA20" s="8">
        <v>92.933070317939183</v>
      </c>
    </row>
    <row r="21" spans="1:27" x14ac:dyDescent="0.25">
      <c r="B21" s="63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3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4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2" t="s">
        <v>46</v>
      </c>
      <c r="C24" s="6" t="s">
        <v>26</v>
      </c>
      <c r="D24" s="7">
        <v>85.258815398791853</v>
      </c>
      <c r="E24" s="7">
        <v>82.900409754147503</v>
      </c>
      <c r="F24" s="7">
        <v>83.204167699763332</v>
      </c>
      <c r="G24" s="7">
        <v>84.220462287104624</v>
      </c>
      <c r="H24" s="7">
        <v>83.453846153846158</v>
      </c>
      <c r="I24" s="7">
        <v>87.950735958683026</v>
      </c>
      <c r="J24" s="7">
        <v>116.12720483641537</v>
      </c>
      <c r="K24" s="7">
        <v>116.95139960011426</v>
      </c>
      <c r="L24" s="7">
        <v>116.31119524067064</v>
      </c>
      <c r="M24" s="7">
        <v>118.10377732140238</v>
      </c>
      <c r="N24" s="7">
        <v>103.70782834850453</v>
      </c>
      <c r="O24" s="7">
        <v>90.799463171036209</v>
      </c>
      <c r="P24" s="7">
        <v>86.09335195530727</v>
      </c>
      <c r="Q24" s="7">
        <v>78.785524892372223</v>
      </c>
      <c r="R24" s="7">
        <v>81.811341149556768</v>
      </c>
      <c r="S24" s="7">
        <v>80.465714285714284</v>
      </c>
      <c r="T24" s="7">
        <v>116.62103600441279</v>
      </c>
      <c r="U24" s="7">
        <v>114.19613494923027</v>
      </c>
      <c r="V24" s="7">
        <v>114.17877049180329</v>
      </c>
      <c r="W24" s="7">
        <v>114.18400000000001</v>
      </c>
      <c r="X24" s="7">
        <v>117.2176204819277</v>
      </c>
      <c r="Y24" s="7">
        <v>114.85826558265585</v>
      </c>
      <c r="Z24" s="7">
        <v>114.79587243302055</v>
      </c>
      <c r="AA24" s="8">
        <v>114.18584905660379</v>
      </c>
    </row>
    <row r="25" spans="1:27" x14ac:dyDescent="0.25">
      <c r="B25" s="63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3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4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2" t="s">
        <v>47</v>
      </c>
      <c r="C28" s="6" t="s">
        <v>26</v>
      </c>
      <c r="D28" s="7">
        <v>114.16324324324324</v>
      </c>
      <c r="E28" s="7">
        <v>118.69953910199227</v>
      </c>
      <c r="F28" s="7">
        <v>103.84156565656566</v>
      </c>
      <c r="G28" s="7">
        <v>88.672988985947583</v>
      </c>
      <c r="H28" s="7">
        <v>85.132131574379443</v>
      </c>
      <c r="I28" s="7">
        <v>83.241580756013732</v>
      </c>
      <c r="J28" s="7">
        <v>106.42211171887948</v>
      </c>
      <c r="K28" s="7">
        <v>105.68178496868475</v>
      </c>
      <c r="L28" s="7">
        <v>118.0615107913669</v>
      </c>
      <c r="M28" s="7">
        <v>108.57692396313362</v>
      </c>
      <c r="N28" s="7">
        <v>94.011535929786064</v>
      </c>
      <c r="O28" s="7">
        <v>96.250436477007014</v>
      </c>
      <c r="P28" s="7">
        <v>98.933608247422697</v>
      </c>
      <c r="Q28" s="7">
        <v>94.430164808531273</v>
      </c>
      <c r="R28" s="7">
        <v>91.455791245791247</v>
      </c>
      <c r="S28" s="7">
        <v>124.51097424412092</v>
      </c>
      <c r="T28" s="7">
        <v>121.22971307706456</v>
      </c>
      <c r="U28" s="7">
        <v>123.01953970291582</v>
      </c>
      <c r="V28" s="7">
        <v>120.2955684007707</v>
      </c>
      <c r="W28" s="7">
        <v>116.45974643423136</v>
      </c>
      <c r="X28" s="7">
        <v>120.33660842853028</v>
      </c>
      <c r="Y28" s="7">
        <v>119.51481538619768</v>
      </c>
      <c r="Z28" s="7">
        <v>116.33527209186221</v>
      </c>
      <c r="AA28" s="8">
        <v>114.19238095238094</v>
      </c>
    </row>
    <row r="29" spans="1:27" x14ac:dyDescent="0.25">
      <c r="B29" s="63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3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4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2" t="s">
        <v>48</v>
      </c>
      <c r="C32" s="6" t="s">
        <v>26</v>
      </c>
      <c r="D32" s="7">
        <v>114.18</v>
      </c>
      <c r="E32" s="7">
        <v>102.51409134157946</v>
      </c>
      <c r="F32" s="7">
        <v>103.45767333160218</v>
      </c>
      <c r="G32" s="7">
        <v>101.45862345229425</v>
      </c>
      <c r="H32" s="7">
        <v>69.900000000000006</v>
      </c>
      <c r="I32" s="7">
        <v>42.38188034188034</v>
      </c>
      <c r="J32" s="7">
        <v>50.075000000000003</v>
      </c>
      <c r="K32" s="7">
        <v>92.389787234042544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131.85</v>
      </c>
      <c r="U32" s="7">
        <v>131.85</v>
      </c>
      <c r="V32" s="7">
        <v>131.85</v>
      </c>
      <c r="W32" s="7">
        <v>131.85</v>
      </c>
      <c r="X32" s="7">
        <v>131.85</v>
      </c>
      <c r="Y32" s="7">
        <v>131.85</v>
      </c>
      <c r="Z32" s="7">
        <v>106.08323420074349</v>
      </c>
      <c r="AA32" s="8">
        <v>82.206443148688052</v>
      </c>
    </row>
    <row r="33" spans="1:27" x14ac:dyDescent="0.25">
      <c r="B33" s="63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16.670000000000002</v>
      </c>
      <c r="M33" s="7">
        <v>22.52</v>
      </c>
      <c r="N33" s="7">
        <v>24.499999999999996</v>
      </c>
      <c r="O33" s="7">
        <v>27.671215378255482</v>
      </c>
      <c r="P33" s="7">
        <v>23.21</v>
      </c>
      <c r="Q33" s="7">
        <v>35.340000000000003</v>
      </c>
      <c r="R33" s="7">
        <v>38.51</v>
      </c>
      <c r="S33" s="7">
        <v>34.39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3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4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2" t="s">
        <v>49</v>
      </c>
      <c r="C36" s="6" t="s">
        <v>26</v>
      </c>
      <c r="D36" s="7">
        <v>71.599999999999994</v>
      </c>
      <c r="E36" s="7">
        <v>57.53</v>
      </c>
      <c r="F36" s="7">
        <v>55.87</v>
      </c>
      <c r="G36" s="7">
        <v>58.54</v>
      </c>
      <c r="H36" s="7">
        <v>0</v>
      </c>
      <c r="I36" s="7">
        <v>115.65</v>
      </c>
      <c r="J36" s="7">
        <v>131.85</v>
      </c>
      <c r="K36" s="7">
        <v>117.71177747315514</v>
      </c>
      <c r="L36" s="7">
        <v>116.13358208955223</v>
      </c>
      <c r="M36" s="7">
        <v>114.18729411764706</v>
      </c>
      <c r="N36" s="7">
        <v>114.17373333333332</v>
      </c>
      <c r="O36" s="7">
        <v>117.02602682313496</v>
      </c>
      <c r="P36" s="7">
        <v>117.35322651208575</v>
      </c>
      <c r="Q36" s="7">
        <v>114.17495238095239</v>
      </c>
      <c r="R36" s="7">
        <v>117.26443683883011</v>
      </c>
      <c r="S36" s="7">
        <v>116.32779411764706</v>
      </c>
      <c r="T36" s="7">
        <v>114.9627029608405</v>
      </c>
      <c r="U36" s="7">
        <v>116.93046113620157</v>
      </c>
      <c r="V36" s="7">
        <v>116.38529068636981</v>
      </c>
      <c r="W36" s="7">
        <v>115.24388245119535</v>
      </c>
      <c r="X36" s="7">
        <v>118.85077369439071</v>
      </c>
      <c r="Y36" s="7">
        <v>114.16632653061224</v>
      </c>
      <c r="Z36" s="7">
        <v>119.92518796992479</v>
      </c>
      <c r="AA36" s="8">
        <v>114.17014084507042</v>
      </c>
    </row>
    <row r="37" spans="1:27" x14ac:dyDescent="0.25">
      <c r="B37" s="63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3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26.51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4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79.52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2" t="s">
        <v>50</v>
      </c>
      <c r="C40" s="6" t="s">
        <v>26</v>
      </c>
      <c r="D40" s="7">
        <v>114.60836289913836</v>
      </c>
      <c r="E40" s="7">
        <v>114.17545454545454</v>
      </c>
      <c r="F40" s="7">
        <v>104.53000000000002</v>
      </c>
      <c r="G40" s="7">
        <v>100.14888888888889</v>
      </c>
      <c r="H40" s="7">
        <v>100.17888888888889</v>
      </c>
      <c r="I40" s="7">
        <v>115.81938775510204</v>
      </c>
      <c r="J40" s="7">
        <v>116.97936474547748</v>
      </c>
      <c r="K40" s="7">
        <v>117.1226446531354</v>
      </c>
      <c r="L40" s="7">
        <v>114.17472222222224</v>
      </c>
      <c r="M40" s="7">
        <v>114.66243926141884</v>
      </c>
      <c r="N40" s="7">
        <v>118.67451564828613</v>
      </c>
      <c r="O40" s="7">
        <v>116.1117728531856</v>
      </c>
      <c r="P40" s="7">
        <v>116.21565803864382</v>
      </c>
      <c r="Q40" s="7">
        <v>116.4118581437758</v>
      </c>
      <c r="R40" s="7">
        <v>123.24164158369994</v>
      </c>
      <c r="S40" s="7">
        <v>123.48588364215979</v>
      </c>
      <c r="T40" s="7">
        <v>117.25866568193008</v>
      </c>
      <c r="U40" s="7">
        <v>116.3090799448656</v>
      </c>
      <c r="V40" s="7">
        <v>114.82319490325627</v>
      </c>
      <c r="W40" s="7">
        <v>114.16382352941177</v>
      </c>
      <c r="X40" s="7">
        <v>114.15816901408452</v>
      </c>
      <c r="Y40" s="7">
        <v>114.155</v>
      </c>
      <c r="Z40" s="7">
        <v>114.15352941176471</v>
      </c>
      <c r="AA40" s="8">
        <v>114.16104477611941</v>
      </c>
    </row>
    <row r="41" spans="1:27" x14ac:dyDescent="0.25">
      <c r="B41" s="63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3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4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2" t="s">
        <v>51</v>
      </c>
      <c r="C44" s="6" t="s">
        <v>26</v>
      </c>
      <c r="D44" s="7">
        <v>114.94989661411219</v>
      </c>
      <c r="E44" s="7">
        <v>110.59651685393258</v>
      </c>
      <c r="F44" s="7">
        <v>109.07</v>
      </c>
      <c r="G44" s="7">
        <v>106.70662921348314</v>
      </c>
      <c r="H44" s="7">
        <v>107.00160000000001</v>
      </c>
      <c r="I44" s="7">
        <v>114.96321477847614</v>
      </c>
      <c r="J44" s="7">
        <v>116.44266953553939</v>
      </c>
      <c r="K44" s="7">
        <v>117.90962297238053</v>
      </c>
      <c r="L44" s="7">
        <v>117.22405816491799</v>
      </c>
      <c r="M44" s="7">
        <v>116.79581075448104</v>
      </c>
      <c r="N44" s="7">
        <v>116.53718218481501</v>
      </c>
      <c r="O44" s="7">
        <v>115.92394391450908</v>
      </c>
      <c r="P44" s="7">
        <v>112.08316445830086</v>
      </c>
      <c r="Q44" s="7">
        <v>110.75726687012548</v>
      </c>
      <c r="R44" s="7">
        <v>117.26501296008293</v>
      </c>
      <c r="S44" s="7">
        <v>120.11616580310881</v>
      </c>
      <c r="T44" s="7">
        <v>119.63984674329502</v>
      </c>
      <c r="U44" s="7">
        <v>118.11679821372935</v>
      </c>
      <c r="V44" s="7">
        <v>116.99831613561629</v>
      </c>
      <c r="W44" s="7">
        <v>119.18821832448651</v>
      </c>
      <c r="X44" s="7">
        <v>126.84261549029709</v>
      </c>
      <c r="Y44" s="7">
        <v>117.63093333333336</v>
      </c>
      <c r="Z44" s="7">
        <v>116.54726315789473</v>
      </c>
      <c r="AA44" s="8">
        <v>114.24519972272768</v>
      </c>
    </row>
    <row r="45" spans="1:27" x14ac:dyDescent="0.25">
      <c r="B45" s="63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3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4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2" t="s">
        <v>52</v>
      </c>
      <c r="C48" s="6" t="s">
        <v>26</v>
      </c>
      <c r="D48" s="7">
        <v>114.17237288135594</v>
      </c>
      <c r="E48" s="7">
        <v>114.17963414634146</v>
      </c>
      <c r="F48" s="7">
        <v>116.38026987600293</v>
      </c>
      <c r="G48" s="7">
        <v>117.33018867924528</v>
      </c>
      <c r="H48" s="7">
        <v>114.17385542168675</v>
      </c>
      <c r="I48" s="7">
        <v>113.09430379746834</v>
      </c>
      <c r="J48" s="7">
        <v>114.17999999999999</v>
      </c>
      <c r="K48" s="7">
        <v>114.7207592891761</v>
      </c>
      <c r="L48" s="7">
        <v>114.17421052631579</v>
      </c>
      <c r="M48" s="7">
        <v>119.61577898930594</v>
      </c>
      <c r="N48" s="7">
        <v>117.18996683250415</v>
      </c>
      <c r="O48" s="7">
        <v>115.52337518463811</v>
      </c>
      <c r="P48" s="7">
        <v>119.63857995894757</v>
      </c>
      <c r="Q48" s="7">
        <v>118.3465417867435</v>
      </c>
      <c r="R48" s="7">
        <v>116.42689215573678</v>
      </c>
      <c r="S48" s="7">
        <v>114.17203125</v>
      </c>
      <c r="T48" s="7">
        <v>115.23908765652952</v>
      </c>
      <c r="U48" s="7">
        <v>114.16500000000001</v>
      </c>
      <c r="V48" s="7">
        <v>114.167</v>
      </c>
      <c r="W48" s="7">
        <v>131.85</v>
      </c>
      <c r="X48" s="7">
        <v>131.85</v>
      </c>
      <c r="Y48" s="7">
        <v>0</v>
      </c>
      <c r="Z48" s="7">
        <v>131.85</v>
      </c>
      <c r="AA48" s="8">
        <v>131.85</v>
      </c>
    </row>
    <row r="49" spans="1:27" x14ac:dyDescent="0.25">
      <c r="B49" s="63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85.7</v>
      </c>
      <c r="Z49" s="7">
        <v>0</v>
      </c>
      <c r="AA49" s="8">
        <v>0</v>
      </c>
    </row>
    <row r="50" spans="1:27" x14ac:dyDescent="0.25">
      <c r="B50" s="63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4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2" t="s">
        <v>53</v>
      </c>
      <c r="C52" s="6" t="s">
        <v>26</v>
      </c>
      <c r="D52" s="7">
        <v>131.85</v>
      </c>
      <c r="E52" s="7">
        <v>114.17</v>
      </c>
      <c r="F52" s="7">
        <v>0</v>
      </c>
      <c r="G52" s="7">
        <v>0</v>
      </c>
      <c r="H52" s="7">
        <v>0</v>
      </c>
      <c r="I52" s="7">
        <v>131.85</v>
      </c>
      <c r="J52" s="7">
        <v>131.85</v>
      </c>
      <c r="K52" s="7">
        <v>131.85</v>
      </c>
      <c r="L52" s="7">
        <v>0</v>
      </c>
      <c r="M52" s="7">
        <v>131.85</v>
      </c>
      <c r="N52" s="7">
        <v>123.92049714751427</v>
      </c>
      <c r="O52" s="7">
        <v>131.85</v>
      </c>
      <c r="P52" s="7">
        <v>114.40289765721333</v>
      </c>
      <c r="Q52" s="7">
        <v>111.03854545454546</v>
      </c>
      <c r="R52" s="7">
        <v>119.54427393330941</v>
      </c>
      <c r="S52" s="7">
        <v>110.96</v>
      </c>
      <c r="T52" s="7">
        <v>114.1634</v>
      </c>
      <c r="U52" s="7">
        <v>114.16622641509433</v>
      </c>
      <c r="V52" s="7">
        <v>114.16297297297297</v>
      </c>
      <c r="W52" s="7">
        <v>114.16</v>
      </c>
      <c r="X52" s="7">
        <v>115.60918079096044</v>
      </c>
      <c r="Y52" s="7">
        <v>114.16</v>
      </c>
      <c r="Z52" s="7">
        <v>114.47410275783905</v>
      </c>
      <c r="AA52" s="8">
        <v>114.16529411764705</v>
      </c>
    </row>
    <row r="53" spans="1:27" x14ac:dyDescent="0.25">
      <c r="B53" s="63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60.97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3"/>
      <c r="C54" s="6" t="s">
        <v>28</v>
      </c>
      <c r="D54" s="7">
        <v>0</v>
      </c>
      <c r="E54" s="7">
        <v>0</v>
      </c>
      <c r="F54" s="7">
        <v>40.630000000000003</v>
      </c>
      <c r="G54" s="7">
        <v>39.979999999999997</v>
      </c>
      <c r="H54" s="7">
        <v>40.65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4"/>
      <c r="C55" s="9" t="s">
        <v>29</v>
      </c>
      <c r="D55" s="10">
        <v>0</v>
      </c>
      <c r="E55" s="10">
        <v>0</v>
      </c>
      <c r="F55" s="10">
        <v>121.89</v>
      </c>
      <c r="G55" s="10">
        <v>119.94</v>
      </c>
      <c r="H55" s="10">
        <v>121.95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2" t="s">
        <v>54</v>
      </c>
      <c r="C56" s="6" t="s">
        <v>26</v>
      </c>
      <c r="D56" s="7">
        <v>131.85</v>
      </c>
      <c r="E56" s="7">
        <v>118.11</v>
      </c>
      <c r="F56" s="7">
        <v>109.56</v>
      </c>
      <c r="G56" s="7">
        <v>0</v>
      </c>
      <c r="H56" s="7">
        <v>0</v>
      </c>
      <c r="I56" s="7">
        <v>0</v>
      </c>
      <c r="J56" s="7">
        <v>0</v>
      </c>
      <c r="K56" s="7">
        <v>114.16000000000001</v>
      </c>
      <c r="L56" s="7">
        <v>114.16</v>
      </c>
      <c r="M56" s="7">
        <v>129.6</v>
      </c>
      <c r="N56" s="7">
        <v>130.94999999999999</v>
      </c>
      <c r="O56" s="7">
        <v>122.00033407572384</v>
      </c>
      <c r="P56" s="7">
        <v>131.85</v>
      </c>
      <c r="Q56" s="7">
        <v>118.32958157312412</v>
      </c>
      <c r="R56" s="7">
        <v>117.23376722817764</v>
      </c>
      <c r="S56" s="7">
        <v>114.17242424242423</v>
      </c>
      <c r="T56" s="7">
        <v>114.16333333333334</v>
      </c>
      <c r="U56" s="7">
        <v>114.16</v>
      </c>
      <c r="V56" s="7">
        <v>114.16</v>
      </c>
      <c r="W56" s="7">
        <v>114.16000000000001</v>
      </c>
      <c r="X56" s="7">
        <v>114.16</v>
      </c>
      <c r="Y56" s="7">
        <v>114.16</v>
      </c>
      <c r="Z56" s="7">
        <v>114.16</v>
      </c>
      <c r="AA56" s="8">
        <v>115.36351351351351</v>
      </c>
    </row>
    <row r="57" spans="1:27" x14ac:dyDescent="0.25">
      <c r="B57" s="63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3"/>
      <c r="C58" s="6" t="s">
        <v>28</v>
      </c>
      <c r="D58" s="7">
        <v>0</v>
      </c>
      <c r="E58" s="7">
        <v>0</v>
      </c>
      <c r="F58" s="7">
        <v>0</v>
      </c>
      <c r="G58" s="7">
        <v>34.729999999999997</v>
      </c>
      <c r="H58" s="7">
        <v>34.53</v>
      </c>
      <c r="I58" s="7">
        <v>34.6</v>
      </c>
      <c r="J58" s="7">
        <v>41.37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4"/>
      <c r="C59" s="9" t="s">
        <v>29</v>
      </c>
      <c r="D59" s="10">
        <v>0</v>
      </c>
      <c r="E59" s="10">
        <v>0</v>
      </c>
      <c r="F59" s="10">
        <v>0</v>
      </c>
      <c r="G59" s="10">
        <v>104.18</v>
      </c>
      <c r="H59" s="10">
        <v>103.59</v>
      </c>
      <c r="I59" s="10">
        <v>103.8</v>
      </c>
      <c r="J59" s="10">
        <v>124.1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2" t="s">
        <v>55</v>
      </c>
      <c r="C60" s="6" t="s">
        <v>26</v>
      </c>
      <c r="D60" s="7">
        <v>114.16</v>
      </c>
      <c r="E60" s="7">
        <v>114.17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121.53</v>
      </c>
      <c r="O60" s="7">
        <v>118.19</v>
      </c>
      <c r="P60" s="7">
        <v>121.53</v>
      </c>
      <c r="Q60" s="7">
        <v>121.53</v>
      </c>
      <c r="R60" s="7">
        <v>121.61000000000001</v>
      </c>
      <c r="S60" s="7">
        <v>124.34000000000002</v>
      </c>
      <c r="T60" s="7">
        <v>126.63</v>
      </c>
      <c r="U60" s="7">
        <v>131.85</v>
      </c>
      <c r="V60" s="7">
        <v>131.85</v>
      </c>
      <c r="W60" s="7">
        <v>0</v>
      </c>
      <c r="X60" s="7">
        <v>0</v>
      </c>
      <c r="Y60" s="7">
        <v>0</v>
      </c>
      <c r="Z60" s="7">
        <v>131.85</v>
      </c>
      <c r="AA60" s="8">
        <v>0</v>
      </c>
    </row>
    <row r="61" spans="1:27" x14ac:dyDescent="0.25">
      <c r="B61" s="63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21.020835626720043</v>
      </c>
      <c r="J61" s="7">
        <v>19.72</v>
      </c>
      <c r="K61" s="7">
        <v>23.74</v>
      </c>
      <c r="L61" s="7">
        <v>39.399999999999991</v>
      </c>
      <c r="M61" s="7">
        <v>40.51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59.460000000000008</v>
      </c>
      <c r="X61" s="7">
        <v>69.55</v>
      </c>
      <c r="Y61" s="7">
        <v>65</v>
      </c>
      <c r="Z61" s="7">
        <v>0</v>
      </c>
      <c r="AA61" s="8">
        <v>50.01</v>
      </c>
    </row>
    <row r="62" spans="1:27" x14ac:dyDescent="0.25">
      <c r="B62" s="63"/>
      <c r="C62" s="6" t="s">
        <v>28</v>
      </c>
      <c r="D62" s="7">
        <v>0</v>
      </c>
      <c r="E62" s="7">
        <v>0</v>
      </c>
      <c r="F62" s="7">
        <v>48.97</v>
      </c>
      <c r="G62" s="7">
        <v>48.03</v>
      </c>
      <c r="H62" s="7">
        <v>44.96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4"/>
      <c r="C63" s="9" t="s">
        <v>29</v>
      </c>
      <c r="D63" s="10">
        <v>0</v>
      </c>
      <c r="E63" s="10">
        <v>0</v>
      </c>
      <c r="F63" s="10">
        <v>146.9</v>
      </c>
      <c r="G63" s="10">
        <v>144.09</v>
      </c>
      <c r="H63" s="10">
        <v>134.88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2" t="s">
        <v>56</v>
      </c>
      <c r="C64" s="6" t="s">
        <v>26</v>
      </c>
      <c r="D64" s="7">
        <v>118.19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114.18521739130433</v>
      </c>
      <c r="L64" s="7">
        <v>114.17319148936171</v>
      </c>
      <c r="M64" s="7">
        <v>119.06764834683598</v>
      </c>
      <c r="N64" s="7">
        <v>122.44980073065426</v>
      </c>
      <c r="O64" s="7">
        <v>124.51651312759095</v>
      </c>
      <c r="P64" s="7">
        <v>125.06442270809359</v>
      </c>
      <c r="Q64" s="7">
        <v>125.65987558320373</v>
      </c>
      <c r="R64" s="7">
        <v>121.90381526104417</v>
      </c>
      <c r="S64" s="7">
        <v>120.0293883320483</v>
      </c>
      <c r="T64" s="7">
        <v>131.85</v>
      </c>
      <c r="U64" s="7">
        <v>123.71836606769746</v>
      </c>
      <c r="V64" s="7">
        <v>131.85</v>
      </c>
      <c r="W64" s="7">
        <v>0</v>
      </c>
      <c r="X64" s="7">
        <v>131.85</v>
      </c>
      <c r="Y64" s="7">
        <v>131.84999999999997</v>
      </c>
      <c r="Z64" s="7">
        <v>131.84999999999997</v>
      </c>
      <c r="AA64" s="8">
        <v>131.84999999999997</v>
      </c>
    </row>
    <row r="65" spans="1:27" x14ac:dyDescent="0.25">
      <c r="B65" s="63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22.6</v>
      </c>
      <c r="I65" s="7">
        <v>23.64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68.97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3"/>
      <c r="C66" s="6" t="s">
        <v>28</v>
      </c>
      <c r="D66" s="7">
        <v>0</v>
      </c>
      <c r="E66" s="7">
        <v>37.67</v>
      </c>
      <c r="F66" s="7">
        <v>37.67</v>
      </c>
      <c r="G66" s="7">
        <v>32.42</v>
      </c>
      <c r="H66" s="7">
        <v>0</v>
      </c>
      <c r="I66" s="7">
        <v>0</v>
      </c>
      <c r="J66" s="7">
        <v>62.53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4"/>
      <c r="C67" s="9" t="s">
        <v>29</v>
      </c>
      <c r="D67" s="10">
        <v>0</v>
      </c>
      <c r="E67" s="10">
        <v>113</v>
      </c>
      <c r="F67" s="10">
        <v>113</v>
      </c>
      <c r="G67" s="10">
        <v>97.26</v>
      </c>
      <c r="H67" s="10">
        <v>0</v>
      </c>
      <c r="I67" s="10">
        <v>0</v>
      </c>
      <c r="J67" s="10">
        <v>187.59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2" t="s">
        <v>57</v>
      </c>
      <c r="C68" s="6" t="s">
        <v>26</v>
      </c>
      <c r="D68" s="7">
        <v>102.64314145314144</v>
      </c>
      <c r="E68" s="7">
        <v>82.59</v>
      </c>
      <c r="F68" s="7">
        <v>0</v>
      </c>
      <c r="G68" s="7">
        <v>0</v>
      </c>
      <c r="H68" s="7">
        <v>0</v>
      </c>
      <c r="I68" s="7">
        <v>97.055666666666667</v>
      </c>
      <c r="J68" s="7">
        <v>102.33</v>
      </c>
      <c r="K68" s="7">
        <v>114.17428571428572</v>
      </c>
      <c r="L68" s="7">
        <v>114.175</v>
      </c>
      <c r="M68" s="7">
        <v>114.16500000000001</v>
      </c>
      <c r="N68" s="7">
        <v>115.84061347636607</v>
      </c>
      <c r="O68" s="7">
        <v>114.16814285714287</v>
      </c>
      <c r="P68" s="7">
        <v>116.39190083676783</v>
      </c>
      <c r="Q68" s="7">
        <v>117.19189957366179</v>
      </c>
      <c r="R68" s="7">
        <v>117.91796116504855</v>
      </c>
      <c r="S68" s="7">
        <v>116.00825340737001</v>
      </c>
      <c r="T68" s="7">
        <v>114.17721649484537</v>
      </c>
      <c r="U68" s="7">
        <v>114.17736842105263</v>
      </c>
      <c r="V68" s="7">
        <v>131.85</v>
      </c>
      <c r="W68" s="7">
        <v>0</v>
      </c>
      <c r="X68" s="7">
        <v>131.85</v>
      </c>
      <c r="Y68" s="7">
        <v>131.85</v>
      </c>
      <c r="Z68" s="7">
        <v>0</v>
      </c>
      <c r="AA68" s="8">
        <v>114.16478260869565</v>
      </c>
    </row>
    <row r="69" spans="1:27" x14ac:dyDescent="0.25">
      <c r="B69" s="63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69.510000000000005</v>
      </c>
      <c r="X69" s="7">
        <v>0</v>
      </c>
      <c r="Y69" s="7">
        <v>0</v>
      </c>
      <c r="Z69" s="7">
        <v>53.79</v>
      </c>
      <c r="AA69" s="8">
        <v>0</v>
      </c>
    </row>
    <row r="70" spans="1:27" x14ac:dyDescent="0.25">
      <c r="B70" s="63"/>
      <c r="C70" s="6" t="s">
        <v>28</v>
      </c>
      <c r="D70" s="7">
        <v>0</v>
      </c>
      <c r="E70" s="7">
        <v>0</v>
      </c>
      <c r="F70" s="7">
        <v>22.19</v>
      </c>
      <c r="G70" s="7">
        <v>7.5</v>
      </c>
      <c r="H70" s="7">
        <v>17.559999999999999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4"/>
      <c r="C71" s="9" t="s">
        <v>29</v>
      </c>
      <c r="D71" s="10">
        <v>0</v>
      </c>
      <c r="E71" s="10">
        <v>0</v>
      </c>
      <c r="F71" s="10">
        <v>66.56</v>
      </c>
      <c r="G71" s="10">
        <v>22.49</v>
      </c>
      <c r="H71" s="10">
        <v>52.67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2" t="s">
        <v>58</v>
      </c>
      <c r="C72" s="6" t="s">
        <v>26</v>
      </c>
      <c r="D72" s="7">
        <v>114.17</v>
      </c>
      <c r="E72" s="7">
        <v>96.272500000000008</v>
      </c>
      <c r="F72" s="7">
        <v>102.09421052631579</v>
      </c>
      <c r="G72" s="7">
        <v>102.05</v>
      </c>
      <c r="H72" s="7">
        <v>105.31999999999998</v>
      </c>
      <c r="I72" s="7">
        <v>0</v>
      </c>
      <c r="J72" s="7">
        <v>0</v>
      </c>
      <c r="K72" s="7">
        <v>114.17319999999999</v>
      </c>
      <c r="L72" s="7">
        <v>114.17090909090911</v>
      </c>
      <c r="M72" s="7">
        <v>114.17047619047619</v>
      </c>
      <c r="N72" s="7">
        <v>114.17365079365081</v>
      </c>
      <c r="O72" s="7">
        <v>121.34836746809141</v>
      </c>
      <c r="P72" s="7">
        <v>121.98636363636362</v>
      </c>
      <c r="Q72" s="7">
        <v>119.84538545059718</v>
      </c>
      <c r="R72" s="7">
        <v>121.23985823336967</v>
      </c>
      <c r="S72" s="7">
        <v>114.16</v>
      </c>
      <c r="T72" s="7">
        <v>114.16277777777776</v>
      </c>
      <c r="U72" s="7">
        <v>121.64300396682293</v>
      </c>
      <c r="V72" s="7">
        <v>0</v>
      </c>
      <c r="W72" s="7">
        <v>0</v>
      </c>
      <c r="X72" s="7">
        <v>131.85</v>
      </c>
      <c r="Y72" s="7">
        <v>0</v>
      </c>
      <c r="Z72" s="7">
        <v>0</v>
      </c>
      <c r="AA72" s="8">
        <v>0</v>
      </c>
    </row>
    <row r="73" spans="1:27" x14ac:dyDescent="0.25">
      <c r="B73" s="63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71.28</v>
      </c>
      <c r="W73" s="7">
        <v>73.709999999999994</v>
      </c>
      <c r="X73" s="7">
        <v>0</v>
      </c>
      <c r="Y73" s="7">
        <v>72.099999999999994</v>
      </c>
      <c r="Z73" s="7">
        <v>73.900000000000006</v>
      </c>
      <c r="AA73" s="8">
        <v>54.87</v>
      </c>
    </row>
    <row r="74" spans="1:27" x14ac:dyDescent="0.25">
      <c r="B74" s="63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52.5</v>
      </c>
      <c r="J74" s="7">
        <v>61.29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4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157.49</v>
      </c>
      <c r="J75" s="10">
        <v>183.86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2" t="s">
        <v>59</v>
      </c>
      <c r="C76" s="6" t="s">
        <v>26</v>
      </c>
      <c r="D76" s="7">
        <v>105.14914705328563</v>
      </c>
      <c r="E76" s="7">
        <v>84</v>
      </c>
      <c r="F76" s="7">
        <v>0</v>
      </c>
      <c r="G76" s="7">
        <v>0</v>
      </c>
      <c r="H76" s="7">
        <v>0</v>
      </c>
      <c r="I76" s="7">
        <v>0</v>
      </c>
      <c r="J76" s="7">
        <v>108.97</v>
      </c>
      <c r="K76" s="7">
        <v>114.17350877192983</v>
      </c>
      <c r="L76" s="7">
        <v>114.17166666666667</v>
      </c>
      <c r="M76" s="7">
        <v>117.25183486238532</v>
      </c>
      <c r="N76" s="7">
        <v>131.85</v>
      </c>
      <c r="O76" s="7">
        <v>0</v>
      </c>
      <c r="P76" s="7">
        <v>0</v>
      </c>
      <c r="Q76" s="7">
        <v>131.85</v>
      </c>
      <c r="R76" s="7">
        <v>0</v>
      </c>
      <c r="S76" s="7">
        <v>0</v>
      </c>
      <c r="T76" s="7">
        <v>131.85</v>
      </c>
      <c r="U76" s="7">
        <v>126.21399840700914</v>
      </c>
      <c r="V76" s="7">
        <v>114.16</v>
      </c>
      <c r="W76" s="7">
        <v>131.85</v>
      </c>
      <c r="X76" s="7">
        <v>119.5401263212168</v>
      </c>
      <c r="Y76" s="7">
        <v>114.57368421052631</v>
      </c>
      <c r="Z76" s="7">
        <v>115.30354029342973</v>
      </c>
      <c r="AA76" s="8">
        <v>114.56260997067449</v>
      </c>
    </row>
    <row r="77" spans="1:27" x14ac:dyDescent="0.25">
      <c r="B77" s="63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45.37</v>
      </c>
      <c r="P77" s="7">
        <v>46.66</v>
      </c>
      <c r="Q77" s="7">
        <v>0</v>
      </c>
      <c r="R77" s="7">
        <v>44.95</v>
      </c>
      <c r="S77" s="7">
        <v>45.07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3"/>
      <c r="C78" s="6" t="s">
        <v>28</v>
      </c>
      <c r="D78" s="7">
        <v>0</v>
      </c>
      <c r="E78" s="7">
        <v>0</v>
      </c>
      <c r="F78" s="7">
        <v>31.35</v>
      </c>
      <c r="G78" s="7">
        <v>30.51</v>
      </c>
      <c r="H78" s="7">
        <v>30.28</v>
      </c>
      <c r="I78" s="7">
        <v>35.79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4"/>
      <c r="C79" s="9" t="s">
        <v>29</v>
      </c>
      <c r="D79" s="10">
        <v>0</v>
      </c>
      <c r="E79" s="10">
        <v>0</v>
      </c>
      <c r="F79" s="10">
        <v>94.04</v>
      </c>
      <c r="G79" s="10">
        <v>91.52</v>
      </c>
      <c r="H79" s="10">
        <v>90.83</v>
      </c>
      <c r="I79" s="10">
        <v>107.36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2" t="s">
        <v>60</v>
      </c>
      <c r="C80" s="6" t="s">
        <v>26</v>
      </c>
      <c r="D80" s="7">
        <v>114.88954440747378</v>
      </c>
      <c r="E80" s="7">
        <v>94.53125</v>
      </c>
      <c r="F80" s="7">
        <v>82.887619047619054</v>
      </c>
      <c r="G80" s="7">
        <v>82.361904761904754</v>
      </c>
      <c r="H80" s="7">
        <v>88.894444444444431</v>
      </c>
      <c r="I80" s="7">
        <v>114.16046511627908</v>
      </c>
      <c r="J80" s="7">
        <v>115.13976274165206</v>
      </c>
      <c r="K80" s="7">
        <v>117.33931705455933</v>
      </c>
      <c r="L80" s="7">
        <v>116.85133928571429</v>
      </c>
      <c r="M80" s="7">
        <v>114.97660214491238</v>
      </c>
      <c r="N80" s="7">
        <v>114.18464285714286</v>
      </c>
      <c r="O80" s="7">
        <v>114.18070422535212</v>
      </c>
      <c r="P80" s="7">
        <v>120.55447284345047</v>
      </c>
      <c r="Q80" s="7">
        <v>117.91290322580646</v>
      </c>
      <c r="R80" s="7">
        <v>113.92</v>
      </c>
      <c r="S80" s="7">
        <v>114.17655737704919</v>
      </c>
      <c r="T80" s="7">
        <v>114.85898345153666</v>
      </c>
      <c r="U80" s="7">
        <v>117.093413729128</v>
      </c>
      <c r="V80" s="7">
        <v>120.08354887790034</v>
      </c>
      <c r="W80" s="7">
        <v>118.44058782968455</v>
      </c>
      <c r="X80" s="7">
        <v>121.90936965550941</v>
      </c>
      <c r="Y80" s="7">
        <v>119.26500610004069</v>
      </c>
      <c r="Z80" s="7">
        <v>114.17000000000002</v>
      </c>
      <c r="AA80" s="8">
        <v>131.85</v>
      </c>
    </row>
    <row r="81" spans="1:27" x14ac:dyDescent="0.25">
      <c r="B81" s="63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3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4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2" t="s">
        <v>61</v>
      </c>
      <c r="C84" s="6" t="s">
        <v>26</v>
      </c>
      <c r="D84" s="7">
        <v>117.00091463414634</v>
      </c>
      <c r="E84" s="7">
        <v>114.13851851851852</v>
      </c>
      <c r="F84" s="7">
        <v>114.14166666666667</v>
      </c>
      <c r="G84" s="7">
        <v>0</v>
      </c>
      <c r="H84" s="7">
        <v>0</v>
      </c>
      <c r="I84" s="7">
        <v>106.72</v>
      </c>
      <c r="J84" s="7">
        <v>114.14500000000001</v>
      </c>
      <c r="K84" s="7">
        <v>114.15695652173913</v>
      </c>
      <c r="L84" s="7">
        <v>115.64738562091503</v>
      </c>
      <c r="M84" s="7">
        <v>121.99568505338077</v>
      </c>
      <c r="N84" s="7">
        <v>112.44418499244586</v>
      </c>
      <c r="O84" s="7">
        <v>114.56293311845288</v>
      </c>
      <c r="P84" s="7">
        <v>105.46</v>
      </c>
      <c r="Q84" s="7">
        <v>0</v>
      </c>
      <c r="R84" s="7">
        <v>0</v>
      </c>
      <c r="S84" s="7">
        <v>0</v>
      </c>
      <c r="T84" s="7">
        <v>0</v>
      </c>
      <c r="U84" s="7">
        <v>131.85</v>
      </c>
      <c r="V84" s="7">
        <v>131.85</v>
      </c>
      <c r="W84" s="7">
        <v>131.85</v>
      </c>
      <c r="X84" s="7">
        <v>0</v>
      </c>
      <c r="Y84" s="7">
        <v>114.16</v>
      </c>
      <c r="Z84" s="7">
        <v>114.37666930067167</v>
      </c>
      <c r="AA84" s="8">
        <v>114.16</v>
      </c>
    </row>
    <row r="85" spans="1:27" x14ac:dyDescent="0.25">
      <c r="B85" s="63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39.450000000000003</v>
      </c>
      <c r="R85" s="7">
        <v>40.409999999999997</v>
      </c>
      <c r="S85" s="7">
        <v>41.65</v>
      </c>
      <c r="T85" s="7">
        <v>46.990000000000009</v>
      </c>
      <c r="U85" s="7">
        <v>0</v>
      </c>
      <c r="V85" s="7">
        <v>0</v>
      </c>
      <c r="W85" s="7">
        <v>0</v>
      </c>
      <c r="X85" s="7">
        <v>71.399999999999991</v>
      </c>
      <c r="Y85" s="7">
        <v>0</v>
      </c>
      <c r="Z85" s="7">
        <v>0</v>
      </c>
      <c r="AA85" s="8">
        <v>0</v>
      </c>
    </row>
    <row r="86" spans="1:27" x14ac:dyDescent="0.25">
      <c r="B86" s="63"/>
      <c r="C86" s="6" t="s">
        <v>28</v>
      </c>
      <c r="D86" s="7">
        <v>0</v>
      </c>
      <c r="E86" s="7">
        <v>0</v>
      </c>
      <c r="F86" s="7">
        <v>0</v>
      </c>
      <c r="G86" s="7">
        <v>41.66</v>
      </c>
      <c r="H86" s="7">
        <v>40.71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4"/>
      <c r="C87" s="9" t="s">
        <v>29</v>
      </c>
      <c r="D87" s="10">
        <v>0</v>
      </c>
      <c r="E87" s="10">
        <v>0</v>
      </c>
      <c r="F87" s="10">
        <v>0</v>
      </c>
      <c r="G87" s="10">
        <v>124.97</v>
      </c>
      <c r="H87" s="10">
        <v>122.12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2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110.264377593361</v>
      </c>
      <c r="O88" s="7">
        <v>112.5704366812227</v>
      </c>
      <c r="P88" s="7">
        <v>115.55</v>
      </c>
      <c r="Q88" s="7">
        <v>116.75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131.85</v>
      </c>
      <c r="X88" s="7">
        <v>0</v>
      </c>
      <c r="Y88" s="7">
        <v>131.85</v>
      </c>
      <c r="Z88" s="7">
        <v>131.85</v>
      </c>
      <c r="AA88" s="8">
        <v>114.14681818181818</v>
      </c>
    </row>
    <row r="89" spans="1:27" x14ac:dyDescent="0.25">
      <c r="B89" s="63"/>
      <c r="C89" s="6" t="s">
        <v>27</v>
      </c>
      <c r="D89" s="7">
        <v>30.870396475770928</v>
      </c>
      <c r="E89" s="7">
        <v>23.77</v>
      </c>
      <c r="F89" s="7">
        <v>0</v>
      </c>
      <c r="G89" s="7">
        <v>0</v>
      </c>
      <c r="H89" s="7">
        <v>0</v>
      </c>
      <c r="I89" s="7">
        <v>22.584563806777215</v>
      </c>
      <c r="J89" s="7">
        <v>22.714794132355394</v>
      </c>
      <c r="K89" s="7">
        <v>24.209083301635602</v>
      </c>
      <c r="L89" s="7">
        <v>24.11</v>
      </c>
      <c r="M89" s="7">
        <v>23.45</v>
      </c>
      <c r="N89" s="7">
        <v>0</v>
      </c>
      <c r="O89" s="7">
        <v>0</v>
      </c>
      <c r="P89" s="7">
        <v>0</v>
      </c>
      <c r="Q89" s="7">
        <v>0</v>
      </c>
      <c r="R89" s="7">
        <v>40.020000000000003</v>
      </c>
      <c r="S89" s="7">
        <v>40.049999999999997</v>
      </c>
      <c r="T89" s="7">
        <v>48.11</v>
      </c>
      <c r="U89" s="7">
        <v>48.97</v>
      </c>
      <c r="V89" s="7">
        <v>48.9</v>
      </c>
      <c r="W89" s="7">
        <v>0</v>
      </c>
      <c r="X89" s="7">
        <v>69.63</v>
      </c>
      <c r="Y89" s="7">
        <v>0</v>
      </c>
      <c r="Z89" s="7">
        <v>0</v>
      </c>
      <c r="AA89" s="8">
        <v>0</v>
      </c>
    </row>
    <row r="90" spans="1:27" x14ac:dyDescent="0.25">
      <c r="B90" s="63"/>
      <c r="C90" s="6" t="s">
        <v>28</v>
      </c>
      <c r="D90" s="7">
        <v>0</v>
      </c>
      <c r="E90" s="7">
        <v>0</v>
      </c>
      <c r="F90" s="7">
        <v>38.92</v>
      </c>
      <c r="G90" s="7">
        <v>38.92</v>
      </c>
      <c r="H90" s="7">
        <v>35.03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4"/>
      <c r="C91" s="9" t="s">
        <v>29</v>
      </c>
      <c r="D91" s="10">
        <v>0</v>
      </c>
      <c r="E91" s="10">
        <v>0</v>
      </c>
      <c r="F91" s="10">
        <v>116.75</v>
      </c>
      <c r="G91" s="10">
        <v>116.75</v>
      </c>
      <c r="H91" s="10">
        <v>105.08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2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117.65999999999998</v>
      </c>
      <c r="J92" s="7">
        <v>117.54230769230772</v>
      </c>
      <c r="K92" s="7">
        <v>116.60010771219302</v>
      </c>
      <c r="L92" s="7">
        <v>116.07844405784496</v>
      </c>
      <c r="M92" s="7">
        <v>114.18746130030961</v>
      </c>
      <c r="N92" s="7">
        <v>115.9805079044736</v>
      </c>
      <c r="O92" s="7">
        <v>115.26522775859232</v>
      </c>
      <c r="P92" s="7">
        <v>131.09268137462877</v>
      </c>
      <c r="Q92" s="7">
        <v>124.4000834724541</v>
      </c>
      <c r="R92" s="7">
        <v>0</v>
      </c>
      <c r="S92" s="7">
        <v>161.25670679277729</v>
      </c>
      <c r="T92" s="7">
        <v>143.26993957703925</v>
      </c>
      <c r="U92" s="7">
        <v>139.169532391622</v>
      </c>
      <c r="V92" s="7">
        <v>131.85</v>
      </c>
      <c r="W92" s="7">
        <v>131.85</v>
      </c>
      <c r="X92" s="7">
        <v>131.85</v>
      </c>
      <c r="Y92" s="7">
        <v>0</v>
      </c>
      <c r="Z92" s="7">
        <v>131.85</v>
      </c>
      <c r="AA92" s="8">
        <v>115.9233118971061</v>
      </c>
    </row>
    <row r="93" spans="1:27" x14ac:dyDescent="0.25">
      <c r="B93" s="63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76.009999999999991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66.510000000000005</v>
      </c>
      <c r="Z93" s="7">
        <v>0</v>
      </c>
      <c r="AA93" s="8">
        <v>0</v>
      </c>
    </row>
    <row r="94" spans="1:27" x14ac:dyDescent="0.25">
      <c r="B94" s="63"/>
      <c r="C94" s="6" t="s">
        <v>28</v>
      </c>
      <c r="D94" s="7">
        <v>38.31</v>
      </c>
      <c r="E94" s="7">
        <v>37.97</v>
      </c>
      <c r="F94" s="7">
        <v>37.85</v>
      </c>
      <c r="G94" s="7">
        <v>36.76</v>
      </c>
      <c r="H94" s="7">
        <v>37.93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4"/>
      <c r="C95" s="9" t="s">
        <v>29</v>
      </c>
      <c r="D95" s="10">
        <v>114.92</v>
      </c>
      <c r="E95" s="10">
        <v>113.9</v>
      </c>
      <c r="F95" s="10">
        <v>113.55</v>
      </c>
      <c r="G95" s="10">
        <v>110.28</v>
      </c>
      <c r="H95" s="10">
        <v>113.78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2" t="s">
        <v>64</v>
      </c>
      <c r="C96" s="6" t="s">
        <v>26</v>
      </c>
      <c r="D96" s="7">
        <v>114.1776923076923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114.1793103448276</v>
      </c>
      <c r="L96" s="7">
        <v>114.17826086956521</v>
      </c>
      <c r="M96" s="7">
        <v>114.16842105263157</v>
      </c>
      <c r="N96" s="7">
        <v>114.18333333333334</v>
      </c>
      <c r="O96" s="7">
        <v>114.18333333333334</v>
      </c>
      <c r="P96" s="7">
        <v>120.0673698494942</v>
      </c>
      <c r="Q96" s="7">
        <v>121.99648910411624</v>
      </c>
      <c r="R96" s="7">
        <v>119.49564237999066</v>
      </c>
      <c r="S96" s="7">
        <v>114.40891719745224</v>
      </c>
      <c r="T96" s="7">
        <v>114.18461538461538</v>
      </c>
      <c r="U96" s="7">
        <v>119.84252717391303</v>
      </c>
      <c r="V96" s="7">
        <v>115.0531686859273</v>
      </c>
      <c r="W96" s="7">
        <v>120.50635025476505</v>
      </c>
      <c r="X96" s="7">
        <v>123.35056465273857</v>
      </c>
      <c r="Y96" s="7">
        <v>114.17674418604652</v>
      </c>
      <c r="Z96" s="7">
        <v>119.60401069518717</v>
      </c>
      <c r="AA96" s="8">
        <v>114.175</v>
      </c>
    </row>
    <row r="97" spans="1:27" x14ac:dyDescent="0.25">
      <c r="B97" s="63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3"/>
      <c r="C98" s="6" t="s">
        <v>28</v>
      </c>
      <c r="D98" s="7">
        <v>0</v>
      </c>
      <c r="E98" s="7">
        <v>39.36</v>
      </c>
      <c r="F98" s="7">
        <v>39.200000000000003</v>
      </c>
      <c r="G98" s="7">
        <v>39.61</v>
      </c>
      <c r="H98" s="7">
        <v>40.39</v>
      </c>
      <c r="I98" s="7">
        <v>42.51</v>
      </c>
      <c r="J98" s="7">
        <v>54.97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4"/>
      <c r="C99" s="9" t="s">
        <v>29</v>
      </c>
      <c r="D99" s="10">
        <v>0</v>
      </c>
      <c r="E99" s="10">
        <v>118.07</v>
      </c>
      <c r="F99" s="10">
        <v>117.6</v>
      </c>
      <c r="G99" s="10">
        <v>118.82</v>
      </c>
      <c r="H99" s="10">
        <v>121.16</v>
      </c>
      <c r="I99" s="10">
        <v>127.52</v>
      </c>
      <c r="J99" s="10">
        <v>164.91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2" t="s">
        <v>65</v>
      </c>
      <c r="C100" s="6" t="s">
        <v>26</v>
      </c>
      <c r="D100" s="7">
        <v>109.10032258064517</v>
      </c>
      <c r="E100" s="7">
        <v>0</v>
      </c>
      <c r="F100" s="7">
        <v>105.67</v>
      </c>
      <c r="G100" s="7">
        <v>105.54</v>
      </c>
      <c r="H100" s="7">
        <v>104.48999999999998</v>
      </c>
      <c r="I100" s="7">
        <v>111.965</v>
      </c>
      <c r="J100" s="7">
        <v>114.14384615384617</v>
      </c>
      <c r="K100" s="7">
        <v>130.27314487632509</v>
      </c>
      <c r="L100" s="7">
        <v>120.1569597069597</v>
      </c>
      <c r="M100" s="7">
        <v>114.14222222222222</v>
      </c>
      <c r="N100" s="7">
        <v>116.61386233269597</v>
      </c>
      <c r="O100" s="7">
        <v>114.27501102779001</v>
      </c>
      <c r="P100" s="7">
        <v>118.83170233621956</v>
      </c>
      <c r="Q100" s="7">
        <v>117.65255882034045</v>
      </c>
      <c r="R100" s="7">
        <v>119.86074626865673</v>
      </c>
      <c r="S100" s="7">
        <v>116.08867905873046</v>
      </c>
      <c r="T100" s="7">
        <v>114.15464788732393</v>
      </c>
      <c r="U100" s="7">
        <v>114.14818181818181</v>
      </c>
      <c r="V100" s="7">
        <v>114.14181818181818</v>
      </c>
      <c r="W100" s="7">
        <v>126.60924838520256</v>
      </c>
      <c r="X100" s="7">
        <v>119.47135922330096</v>
      </c>
      <c r="Y100" s="7">
        <v>0</v>
      </c>
      <c r="Z100" s="7">
        <v>0</v>
      </c>
      <c r="AA100" s="8">
        <v>114.13142857142857</v>
      </c>
    </row>
    <row r="101" spans="1:27" x14ac:dyDescent="0.25">
      <c r="B101" s="63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59.980000000000004</v>
      </c>
      <c r="Z101" s="7">
        <v>61.29</v>
      </c>
      <c r="AA101" s="8">
        <v>0</v>
      </c>
    </row>
    <row r="102" spans="1:27" x14ac:dyDescent="0.25">
      <c r="B102" s="63"/>
      <c r="C102" s="6" t="s">
        <v>28</v>
      </c>
      <c r="D102" s="7">
        <v>0</v>
      </c>
      <c r="E102" s="7">
        <v>40.85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4"/>
      <c r="C103" s="9" t="s">
        <v>29</v>
      </c>
      <c r="D103" s="10">
        <v>0</v>
      </c>
      <c r="E103" s="10">
        <v>122.55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2" t="s">
        <v>66</v>
      </c>
      <c r="C104" s="6" t="s">
        <v>26</v>
      </c>
      <c r="D104" s="7">
        <v>114.14384615384617</v>
      </c>
      <c r="E104" s="7">
        <v>0</v>
      </c>
      <c r="F104" s="7">
        <v>0</v>
      </c>
      <c r="G104" s="7">
        <v>0</v>
      </c>
      <c r="H104" s="7">
        <v>0</v>
      </c>
      <c r="I104" s="7">
        <v>114.14733333333334</v>
      </c>
      <c r="J104" s="7">
        <v>114.14875000000002</v>
      </c>
      <c r="K104" s="7">
        <v>115.10241698192517</v>
      </c>
      <c r="L104" s="7">
        <v>116.45193236714975</v>
      </c>
      <c r="M104" s="7">
        <v>116.15779834580542</v>
      </c>
      <c r="N104" s="7">
        <v>116.28652343749999</v>
      </c>
      <c r="O104" s="7">
        <v>114.14222222222222</v>
      </c>
      <c r="P104" s="7">
        <v>114.14222222222222</v>
      </c>
      <c r="Q104" s="7">
        <v>114.14222222222222</v>
      </c>
      <c r="R104" s="7">
        <v>0</v>
      </c>
      <c r="S104" s="7">
        <v>0</v>
      </c>
      <c r="T104" s="7">
        <v>131.85</v>
      </c>
      <c r="U104" s="7">
        <v>131.85</v>
      </c>
      <c r="V104" s="7">
        <v>131.84999999999997</v>
      </c>
      <c r="W104" s="7">
        <v>125.04488817891374</v>
      </c>
      <c r="X104" s="7">
        <v>124.44336099585061</v>
      </c>
      <c r="Y104" s="7">
        <v>0</v>
      </c>
      <c r="Z104" s="7">
        <v>131.85</v>
      </c>
      <c r="AA104" s="8">
        <v>114.14153846153846</v>
      </c>
    </row>
    <row r="105" spans="1:27" x14ac:dyDescent="0.25">
      <c r="B105" s="63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55.32</v>
      </c>
      <c r="S105" s="7">
        <v>57.47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59.45</v>
      </c>
      <c r="Z105" s="7">
        <v>0</v>
      </c>
      <c r="AA105" s="8">
        <v>0</v>
      </c>
    </row>
    <row r="106" spans="1:27" x14ac:dyDescent="0.25">
      <c r="B106" s="63"/>
      <c r="C106" s="6" t="s">
        <v>28</v>
      </c>
      <c r="D106" s="7">
        <v>0</v>
      </c>
      <c r="E106" s="7">
        <v>36.83</v>
      </c>
      <c r="F106" s="7">
        <v>35.49</v>
      </c>
      <c r="G106" s="7">
        <v>34.979999999999997</v>
      </c>
      <c r="H106" s="7">
        <v>36.24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4"/>
      <c r="C107" s="9" t="s">
        <v>29</v>
      </c>
      <c r="D107" s="10">
        <v>0</v>
      </c>
      <c r="E107" s="10">
        <v>110.48</v>
      </c>
      <c r="F107" s="10">
        <v>106.47</v>
      </c>
      <c r="G107" s="10">
        <v>104.93</v>
      </c>
      <c r="H107" s="10">
        <v>108.72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2" t="s">
        <v>67</v>
      </c>
      <c r="C108" s="6" t="s">
        <v>26</v>
      </c>
      <c r="D108" s="7">
        <v>114.14450000000002</v>
      </c>
      <c r="E108" s="7">
        <v>0</v>
      </c>
      <c r="F108" s="7">
        <v>0</v>
      </c>
      <c r="G108" s="7">
        <v>0</v>
      </c>
      <c r="H108" s="7">
        <v>0</v>
      </c>
      <c r="I108" s="7">
        <v>114.14280000000001</v>
      </c>
      <c r="J108" s="7">
        <v>114.14875000000002</v>
      </c>
      <c r="K108" s="7">
        <v>114.14000000000001</v>
      </c>
      <c r="L108" s="7">
        <v>114.14000000000001</v>
      </c>
      <c r="M108" s="7">
        <v>114.14000000000001</v>
      </c>
      <c r="N108" s="7">
        <v>114.15055555555554</v>
      </c>
      <c r="O108" s="7">
        <v>122.69758842443728</v>
      </c>
      <c r="P108" s="7">
        <v>127.95602094240839</v>
      </c>
      <c r="Q108" s="7">
        <v>121.16243266537384</v>
      </c>
      <c r="R108" s="7">
        <v>123.68262561924982</v>
      </c>
      <c r="S108" s="7">
        <v>114.13142857142857</v>
      </c>
      <c r="T108" s="7">
        <v>114.14446808510638</v>
      </c>
      <c r="U108" s="7">
        <v>121.90052773411182</v>
      </c>
      <c r="V108" s="7">
        <v>124.76154422788605</v>
      </c>
      <c r="W108" s="7">
        <v>129.79945433658818</v>
      </c>
      <c r="X108" s="7">
        <v>0</v>
      </c>
      <c r="Y108" s="7">
        <v>131.85</v>
      </c>
      <c r="Z108" s="7">
        <v>0</v>
      </c>
      <c r="AA108" s="8">
        <v>131.85</v>
      </c>
    </row>
    <row r="109" spans="1:27" x14ac:dyDescent="0.25">
      <c r="B109" s="63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61.659999999999989</v>
      </c>
      <c r="Y109" s="7">
        <v>0</v>
      </c>
      <c r="Z109" s="7">
        <v>54.97</v>
      </c>
      <c r="AA109" s="8">
        <v>0</v>
      </c>
    </row>
    <row r="110" spans="1:27" x14ac:dyDescent="0.25">
      <c r="B110" s="63"/>
      <c r="C110" s="6" t="s">
        <v>28</v>
      </c>
      <c r="D110" s="7">
        <v>0</v>
      </c>
      <c r="E110" s="7">
        <v>49.78</v>
      </c>
      <c r="F110" s="7">
        <v>40.47</v>
      </c>
      <c r="G110" s="7">
        <v>40.46</v>
      </c>
      <c r="H110" s="7">
        <v>46.98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4"/>
      <c r="C111" s="9" t="s">
        <v>29</v>
      </c>
      <c r="D111" s="10">
        <v>0</v>
      </c>
      <c r="E111" s="10">
        <v>149.33000000000001</v>
      </c>
      <c r="F111" s="10">
        <v>121.41</v>
      </c>
      <c r="G111" s="10">
        <v>121.38</v>
      </c>
      <c r="H111" s="10">
        <v>140.93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2" t="s">
        <v>68</v>
      </c>
      <c r="C112" s="6" t="s">
        <v>26</v>
      </c>
      <c r="D112" s="7">
        <v>114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131.85</v>
      </c>
      <c r="V112" s="7">
        <v>0</v>
      </c>
      <c r="W112" s="7">
        <v>0</v>
      </c>
      <c r="X112" s="7">
        <v>0</v>
      </c>
      <c r="Y112" s="7">
        <v>131.85</v>
      </c>
      <c r="Z112" s="7">
        <v>131.85</v>
      </c>
      <c r="AA112" s="8">
        <v>122.53954729183508</v>
      </c>
    </row>
    <row r="113" spans="1:27" x14ac:dyDescent="0.25">
      <c r="B113" s="63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54.620000000000005</v>
      </c>
      <c r="O113" s="7">
        <v>52.82</v>
      </c>
      <c r="P113" s="7">
        <v>48.939999999999991</v>
      </c>
      <c r="Q113" s="7">
        <v>44.96</v>
      </c>
      <c r="R113" s="7">
        <v>32.571274011923165</v>
      </c>
      <c r="S113" s="7">
        <v>26.861007989121202</v>
      </c>
      <c r="T113" s="7">
        <v>26.77</v>
      </c>
      <c r="U113" s="7">
        <v>0</v>
      </c>
      <c r="V113" s="7">
        <v>52.3</v>
      </c>
      <c r="W113" s="7">
        <v>64.03</v>
      </c>
      <c r="X113" s="7">
        <v>65.78</v>
      </c>
      <c r="Y113" s="7">
        <v>0</v>
      </c>
      <c r="Z113" s="7">
        <v>0</v>
      </c>
      <c r="AA113" s="8">
        <v>0</v>
      </c>
    </row>
    <row r="114" spans="1:27" x14ac:dyDescent="0.25">
      <c r="B114" s="63"/>
      <c r="C114" s="6" t="s">
        <v>28</v>
      </c>
      <c r="D114" s="7">
        <v>0</v>
      </c>
      <c r="E114" s="7">
        <v>40.659999999999997</v>
      </c>
      <c r="F114" s="7">
        <v>38.85</v>
      </c>
      <c r="G114" s="7">
        <v>38.06</v>
      </c>
      <c r="H114" s="7">
        <v>38.65</v>
      </c>
      <c r="I114" s="7">
        <v>38.31</v>
      </c>
      <c r="J114" s="7">
        <v>39.020000000000003</v>
      </c>
      <c r="K114" s="7">
        <v>42.5</v>
      </c>
      <c r="L114" s="7">
        <v>51.04</v>
      </c>
      <c r="M114" s="7">
        <v>46.69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4"/>
      <c r="C115" s="9" t="s">
        <v>29</v>
      </c>
      <c r="D115" s="10">
        <v>0</v>
      </c>
      <c r="E115" s="10">
        <v>121.97</v>
      </c>
      <c r="F115" s="10">
        <v>116.55</v>
      </c>
      <c r="G115" s="10">
        <v>114.18</v>
      </c>
      <c r="H115" s="10">
        <v>115.95</v>
      </c>
      <c r="I115" s="10">
        <v>114.93</v>
      </c>
      <c r="J115" s="10">
        <v>117.05</v>
      </c>
      <c r="K115" s="10">
        <v>127.5</v>
      </c>
      <c r="L115" s="10">
        <v>153.12</v>
      </c>
      <c r="M115" s="10">
        <v>140.06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2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111.12000000000002</v>
      </c>
      <c r="L116" s="7">
        <v>0</v>
      </c>
      <c r="M116" s="7">
        <v>111.18962241169307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3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38.520000000000003</v>
      </c>
      <c r="M117" s="7">
        <v>0</v>
      </c>
      <c r="N117" s="7">
        <v>40.33</v>
      </c>
      <c r="O117" s="7">
        <v>41.81</v>
      </c>
      <c r="P117" s="7">
        <v>41.42</v>
      </c>
      <c r="Q117" s="7">
        <v>39.120000000000005</v>
      </c>
      <c r="R117" s="7">
        <v>39.119999999999997</v>
      </c>
      <c r="S117" s="7">
        <v>40.049999999999997</v>
      </c>
      <c r="T117" s="7">
        <v>45.71</v>
      </c>
      <c r="U117" s="7">
        <v>51.139999999999993</v>
      </c>
      <c r="V117" s="7">
        <v>58.300000000000004</v>
      </c>
      <c r="W117" s="7">
        <v>76.010000000000005</v>
      </c>
      <c r="X117" s="7">
        <v>81.400000000000006</v>
      </c>
      <c r="Y117" s="7">
        <v>54.912421108459284</v>
      </c>
      <c r="Z117" s="7">
        <v>55.85</v>
      </c>
      <c r="AA117" s="8">
        <v>43.29</v>
      </c>
    </row>
    <row r="118" spans="1:27" x14ac:dyDescent="0.25">
      <c r="B118" s="63"/>
      <c r="C118" s="6" t="s">
        <v>28</v>
      </c>
      <c r="D118" s="7">
        <v>39.03</v>
      </c>
      <c r="E118" s="7">
        <v>36.79</v>
      </c>
      <c r="F118" s="7">
        <v>35.270000000000003</v>
      </c>
      <c r="G118" s="7">
        <v>34.380000000000003</v>
      </c>
      <c r="H118" s="7">
        <v>33.65</v>
      </c>
      <c r="I118" s="7">
        <v>34.69</v>
      </c>
      <c r="J118" s="7">
        <v>35.36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4"/>
      <c r="C119" s="9" t="s">
        <v>29</v>
      </c>
      <c r="D119" s="10">
        <v>117.09</v>
      </c>
      <c r="E119" s="10">
        <v>110.36</v>
      </c>
      <c r="F119" s="10">
        <v>105.81</v>
      </c>
      <c r="G119" s="10">
        <v>103.13</v>
      </c>
      <c r="H119" s="10">
        <v>100.95</v>
      </c>
      <c r="I119" s="10">
        <v>104.07</v>
      </c>
      <c r="J119" s="10">
        <v>106.08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2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114.16263157894737</v>
      </c>
      <c r="L120" s="7">
        <v>114.16</v>
      </c>
      <c r="M120" s="7">
        <v>114.16</v>
      </c>
      <c r="N120" s="7">
        <v>0</v>
      </c>
      <c r="O120" s="7">
        <v>0</v>
      </c>
      <c r="P120" s="7">
        <v>131.85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131.85</v>
      </c>
      <c r="W120" s="7">
        <v>131.85</v>
      </c>
      <c r="X120" s="7">
        <v>131.85</v>
      </c>
      <c r="Y120" s="7">
        <v>0</v>
      </c>
      <c r="Z120" s="7">
        <v>131.85</v>
      </c>
      <c r="AA120" s="8">
        <v>131.85</v>
      </c>
    </row>
    <row r="121" spans="1:27" x14ac:dyDescent="0.25">
      <c r="B121" s="63"/>
      <c r="C121" s="6" t="s">
        <v>27</v>
      </c>
      <c r="D121" s="7">
        <v>0</v>
      </c>
      <c r="E121" s="7">
        <v>23.53</v>
      </c>
      <c r="F121" s="7">
        <v>22.97</v>
      </c>
      <c r="G121" s="7">
        <v>21.84</v>
      </c>
      <c r="H121" s="7">
        <v>22.19</v>
      </c>
      <c r="I121" s="7">
        <v>23.89</v>
      </c>
      <c r="J121" s="7">
        <v>0</v>
      </c>
      <c r="K121" s="7">
        <v>0</v>
      </c>
      <c r="L121" s="7">
        <v>0</v>
      </c>
      <c r="M121" s="7">
        <v>0</v>
      </c>
      <c r="N121" s="7">
        <v>64.27</v>
      </c>
      <c r="O121" s="7">
        <v>63.05</v>
      </c>
      <c r="P121" s="7">
        <v>0</v>
      </c>
      <c r="Q121" s="7">
        <v>56.300000000000004</v>
      </c>
      <c r="R121" s="7">
        <v>64.260000000000019</v>
      </c>
      <c r="S121" s="7">
        <v>42.406374052855298</v>
      </c>
      <c r="T121" s="7">
        <v>47.622979084228376</v>
      </c>
      <c r="U121" s="7">
        <v>64.989999999999995</v>
      </c>
      <c r="V121" s="7">
        <v>0</v>
      </c>
      <c r="W121" s="7">
        <v>0</v>
      </c>
      <c r="X121" s="7">
        <v>0</v>
      </c>
      <c r="Y121" s="7">
        <v>57.24</v>
      </c>
      <c r="Z121" s="7">
        <v>0</v>
      </c>
      <c r="AA121" s="8">
        <v>0</v>
      </c>
    </row>
    <row r="122" spans="1:27" x14ac:dyDescent="0.25">
      <c r="B122" s="63"/>
      <c r="C122" s="6" t="s">
        <v>28</v>
      </c>
      <c r="D122" s="7">
        <v>39.85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55.09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4"/>
      <c r="C123" s="9" t="s">
        <v>29</v>
      </c>
      <c r="D123" s="10">
        <v>119.55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165.26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2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114.10666666666667</v>
      </c>
      <c r="K124" s="7">
        <v>114.13575757575758</v>
      </c>
      <c r="L124" s="7">
        <v>114.14446808510638</v>
      </c>
      <c r="M124" s="7">
        <v>114.13187499999999</v>
      </c>
      <c r="N124" s="7">
        <v>131.85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131.85</v>
      </c>
      <c r="W124" s="7">
        <v>131.85</v>
      </c>
      <c r="X124" s="7">
        <v>114.1452380952381</v>
      </c>
      <c r="Y124" s="7">
        <v>115.9543620057073</v>
      </c>
      <c r="Z124" s="7">
        <v>125.63048780487804</v>
      </c>
      <c r="AA124" s="8">
        <v>122.60340817963112</v>
      </c>
    </row>
    <row r="125" spans="1:27" x14ac:dyDescent="0.25">
      <c r="B125" s="63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58.1</v>
      </c>
      <c r="P125" s="7">
        <v>56.86</v>
      </c>
      <c r="Q125" s="7">
        <v>54.710000000000008</v>
      </c>
      <c r="R125" s="7">
        <v>53.91</v>
      </c>
      <c r="S125" s="7">
        <v>51.000000000000007</v>
      </c>
      <c r="T125" s="7">
        <v>54.989999999999995</v>
      </c>
      <c r="U125" s="7">
        <v>61.86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8">
        <v>0</v>
      </c>
    </row>
    <row r="126" spans="1:27" x14ac:dyDescent="0.25">
      <c r="B126" s="63"/>
      <c r="C126" s="6" t="s">
        <v>28</v>
      </c>
      <c r="D126" s="7">
        <v>47.44</v>
      </c>
      <c r="E126" s="7">
        <v>45.01</v>
      </c>
      <c r="F126" s="7">
        <v>43.77</v>
      </c>
      <c r="G126" s="7">
        <v>43.01</v>
      </c>
      <c r="H126" s="7">
        <v>43.01</v>
      </c>
      <c r="I126" s="7">
        <v>46.08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5"/>
      <c r="C127" s="12" t="s">
        <v>29</v>
      </c>
      <c r="D127" s="13">
        <v>142.31</v>
      </c>
      <c r="E127" s="13">
        <v>135.03</v>
      </c>
      <c r="F127" s="13">
        <v>131.31</v>
      </c>
      <c r="G127" s="13">
        <v>129.02000000000001</v>
      </c>
      <c r="H127" s="13">
        <v>129.02000000000001</v>
      </c>
      <c r="I127" s="13">
        <v>138.22999999999999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EA52-CBD0-4379-AF66-724E6ED26CB1}">
  <sheetPr codeName="Sheet16"/>
  <dimension ref="A1:G131"/>
  <sheetViews>
    <sheetView workbookViewId="0">
      <selection activeCell="D32" sqref="D32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01.08.2021</v>
      </c>
      <c r="B2" s="20" t="s">
        <v>34</v>
      </c>
      <c r="C2" s="20">
        <v>1</v>
      </c>
      <c r="D2" s="21">
        <v>61.480499999999999</v>
      </c>
    </row>
    <row r="3" spans="1:5" ht="15" customHeight="1" thickTop="1" thickBot="1" x14ac:dyDescent="0.3">
      <c r="A3" s="19" t="str">
        <f>'Angazirana aFRR energija'!B5</f>
        <v>02.08.2021</v>
      </c>
      <c r="B3" s="20" t="s">
        <v>34</v>
      </c>
      <c r="C3" s="20">
        <v>1</v>
      </c>
      <c r="D3" s="21">
        <v>61.480499999999999</v>
      </c>
    </row>
    <row r="4" spans="1:5" ht="15.75" customHeight="1" thickTop="1" thickBot="1" x14ac:dyDescent="0.3">
      <c r="A4" s="19" t="str">
        <f>'Angazirana aFRR energija'!B6</f>
        <v>03.08.2021</v>
      </c>
      <c r="B4" s="20" t="s">
        <v>34</v>
      </c>
      <c r="C4" s="20">
        <v>1</v>
      </c>
      <c r="D4" s="21">
        <v>61.480499999999999</v>
      </c>
    </row>
    <row r="5" spans="1:5" ht="15" customHeight="1" thickTop="1" thickBot="1" x14ac:dyDescent="0.3">
      <c r="A5" s="19" t="str">
        <f>'Angazirana aFRR energija'!B7</f>
        <v>04.08.2021</v>
      </c>
      <c r="B5" s="20" t="s">
        <v>34</v>
      </c>
      <c r="C5" s="20">
        <v>1</v>
      </c>
      <c r="D5" s="21">
        <v>61.49</v>
      </c>
    </row>
    <row r="6" spans="1:5" ht="15" customHeight="1" thickTop="1" thickBot="1" x14ac:dyDescent="0.3">
      <c r="A6" s="19" t="str">
        <f>'Angazirana aFRR energija'!B8</f>
        <v>05.08.2021</v>
      </c>
      <c r="B6" s="20" t="s">
        <v>34</v>
      </c>
      <c r="C6" s="20">
        <v>1</v>
      </c>
      <c r="D6" s="21">
        <v>61.494999999999997</v>
      </c>
    </row>
    <row r="7" spans="1:5" ht="15" customHeight="1" thickTop="1" thickBot="1" x14ac:dyDescent="0.3">
      <c r="A7" s="19" t="str">
        <f>'Angazirana aFRR energija'!B9</f>
        <v>06.08.2021</v>
      </c>
      <c r="B7" s="20" t="s">
        <v>34</v>
      </c>
      <c r="C7" s="20">
        <v>1</v>
      </c>
      <c r="D7" s="21">
        <v>61.491900000000001</v>
      </c>
    </row>
    <row r="8" spans="1:5" ht="15.75" customHeight="1" thickTop="1" thickBot="1" x14ac:dyDescent="0.3">
      <c r="A8" s="19" t="str">
        <f>'Angazirana aFRR energija'!B10</f>
        <v>07.08.2021</v>
      </c>
      <c r="B8" s="20" t="s">
        <v>34</v>
      </c>
      <c r="C8" s="20">
        <v>1</v>
      </c>
      <c r="D8" s="21">
        <v>61.492600000000003</v>
      </c>
    </row>
    <row r="9" spans="1:5" ht="15" customHeight="1" thickTop="1" thickBot="1" x14ac:dyDescent="0.3">
      <c r="A9" s="19" t="str">
        <f>'Angazirana aFRR energija'!B11</f>
        <v>08.08.2021</v>
      </c>
      <c r="B9" s="20" t="s">
        <v>34</v>
      </c>
      <c r="C9" s="20">
        <v>1</v>
      </c>
      <c r="D9" s="21">
        <v>61.492600000000003</v>
      </c>
    </row>
    <row r="10" spans="1:5" ht="15" customHeight="1" thickTop="1" thickBot="1" x14ac:dyDescent="0.3">
      <c r="A10" s="19" t="str">
        <f>'Angazirana aFRR energija'!B12</f>
        <v>09.08.2021</v>
      </c>
      <c r="B10" s="20" t="s">
        <v>34</v>
      </c>
      <c r="C10" s="20">
        <v>1</v>
      </c>
      <c r="D10" s="21">
        <v>61.492600000000003</v>
      </c>
    </row>
    <row r="11" spans="1:5" ht="15" customHeight="1" thickTop="1" thickBot="1" x14ac:dyDescent="0.3">
      <c r="A11" s="19" t="str">
        <f>'Angazirana aFRR energija'!B13</f>
        <v>10.08.2021</v>
      </c>
      <c r="B11" s="20" t="s">
        <v>34</v>
      </c>
      <c r="C11" s="20">
        <v>1</v>
      </c>
      <c r="D11" s="21">
        <v>61.494999999999997</v>
      </c>
    </row>
    <row r="12" spans="1:5" ht="15.75" customHeight="1" thickTop="1" thickBot="1" x14ac:dyDescent="0.3">
      <c r="A12" s="19" t="str">
        <f>'Angazirana aFRR energija'!B14</f>
        <v>11.08.2021</v>
      </c>
      <c r="B12" s="20" t="s">
        <v>34</v>
      </c>
      <c r="C12" s="20">
        <v>1</v>
      </c>
      <c r="D12" s="21">
        <v>61.496299999999998</v>
      </c>
    </row>
    <row r="13" spans="1:5" ht="15" customHeight="1" thickTop="1" thickBot="1" x14ac:dyDescent="0.3">
      <c r="A13" s="19" t="str">
        <f>'Angazirana aFRR energija'!B15</f>
        <v>12.08.2021</v>
      </c>
      <c r="B13" s="20" t="s">
        <v>34</v>
      </c>
      <c r="C13" s="20">
        <v>1</v>
      </c>
      <c r="D13" s="21">
        <v>61.494999999999997</v>
      </c>
    </row>
    <row r="14" spans="1:5" ht="15" customHeight="1" thickTop="1" thickBot="1" x14ac:dyDescent="0.3">
      <c r="A14" s="19" t="str">
        <f>'Angazirana aFRR energija'!B16</f>
        <v>13.08.2021</v>
      </c>
      <c r="B14" s="20" t="s">
        <v>34</v>
      </c>
      <c r="C14" s="20">
        <v>1</v>
      </c>
      <c r="D14" s="21">
        <v>61.494999999999997</v>
      </c>
    </row>
    <row r="15" spans="1:5" ht="15" customHeight="1" thickTop="1" thickBot="1" x14ac:dyDescent="0.3">
      <c r="A15" s="19" t="str">
        <f>'Angazirana aFRR energija'!B17</f>
        <v>14.08.2021</v>
      </c>
      <c r="B15" s="20" t="s">
        <v>34</v>
      </c>
      <c r="C15" s="20">
        <v>1</v>
      </c>
      <c r="D15" s="21">
        <v>61.494999999999997</v>
      </c>
    </row>
    <row r="16" spans="1:5" ht="15.75" customHeight="1" thickTop="1" thickBot="1" x14ac:dyDescent="0.3">
      <c r="A16" s="19" t="str">
        <f>'Angazirana aFRR energija'!B18</f>
        <v>15.08.2021</v>
      </c>
      <c r="B16" s="20" t="s">
        <v>34</v>
      </c>
      <c r="C16" s="20">
        <v>1</v>
      </c>
      <c r="D16" s="21">
        <v>61.494999999999997</v>
      </c>
    </row>
    <row r="17" spans="1:4" ht="15" customHeight="1" thickTop="1" thickBot="1" x14ac:dyDescent="0.3">
      <c r="A17" s="19" t="str">
        <f>'Angazirana aFRR energija'!B19</f>
        <v>16.08.2021</v>
      </c>
      <c r="B17" s="20" t="s">
        <v>34</v>
      </c>
      <c r="C17" s="20">
        <v>1</v>
      </c>
      <c r="D17" s="21">
        <v>61.494999999999997</v>
      </c>
    </row>
    <row r="18" spans="1:4" ht="15" customHeight="1" thickTop="1" thickBot="1" x14ac:dyDescent="0.3">
      <c r="A18" s="19" t="str">
        <f>'Angazirana aFRR energija'!B20</f>
        <v>17.08.2021</v>
      </c>
      <c r="B18" s="20" t="s">
        <v>34</v>
      </c>
      <c r="C18" s="20">
        <v>1</v>
      </c>
      <c r="D18" s="21">
        <v>61.494999999999997</v>
      </c>
    </row>
    <row r="19" spans="1:4" ht="15" customHeight="1" thickTop="1" thickBot="1" x14ac:dyDescent="0.3">
      <c r="A19" s="19" t="str">
        <f>'Angazirana aFRR energija'!B21</f>
        <v>18.08.2021</v>
      </c>
      <c r="B19" s="20" t="s">
        <v>34</v>
      </c>
      <c r="C19" s="20">
        <v>1</v>
      </c>
      <c r="D19" s="21">
        <v>61.494999999999997</v>
      </c>
    </row>
    <row r="20" spans="1:4" ht="15.75" customHeight="1" thickTop="1" thickBot="1" x14ac:dyDescent="0.3">
      <c r="A20" s="19" t="str">
        <f>'Angazirana aFRR energija'!B22</f>
        <v>19.08.2021</v>
      </c>
      <c r="B20" s="20" t="s">
        <v>34</v>
      </c>
      <c r="C20" s="20">
        <v>1</v>
      </c>
      <c r="D20" s="21">
        <v>61.499299999999998</v>
      </c>
    </row>
    <row r="21" spans="1:4" ht="15" customHeight="1" thickTop="1" thickBot="1" x14ac:dyDescent="0.3">
      <c r="A21" s="19" t="str">
        <f>'Angazirana aFRR energija'!B23</f>
        <v>20.08.2021</v>
      </c>
      <c r="B21" s="20" t="s">
        <v>34</v>
      </c>
      <c r="C21" s="20">
        <v>1</v>
      </c>
      <c r="D21" s="21">
        <v>61.496299999999998</v>
      </c>
    </row>
    <row r="22" spans="1:4" ht="15.75" customHeight="1" thickTop="1" thickBot="1" x14ac:dyDescent="0.3">
      <c r="A22" s="19" t="str">
        <f>'Angazirana aFRR energija'!B24</f>
        <v>21.08.2021</v>
      </c>
      <c r="B22" s="20" t="s">
        <v>34</v>
      </c>
      <c r="C22" s="20">
        <v>1</v>
      </c>
      <c r="D22" s="21">
        <v>61.494999999999997</v>
      </c>
    </row>
    <row r="23" spans="1:4" ht="15" customHeight="1" thickTop="1" thickBot="1" x14ac:dyDescent="0.3">
      <c r="A23" s="19" t="str">
        <f>'Angazirana aFRR energija'!B25</f>
        <v>22.08.2021</v>
      </c>
      <c r="B23" s="20" t="s">
        <v>34</v>
      </c>
      <c r="C23" s="20">
        <v>1</v>
      </c>
      <c r="D23" s="21">
        <v>61.494999999999997</v>
      </c>
    </row>
    <row r="24" spans="1:4" ht="15.75" customHeight="1" thickTop="1" thickBot="1" x14ac:dyDescent="0.3">
      <c r="A24" s="19" t="str">
        <f>'Angazirana aFRR energija'!B26</f>
        <v>23.08.2021</v>
      </c>
      <c r="B24" s="20" t="s">
        <v>34</v>
      </c>
      <c r="C24" s="20">
        <v>1</v>
      </c>
      <c r="D24" s="21">
        <v>61.494999999999997</v>
      </c>
    </row>
    <row r="25" spans="1:4" ht="15" customHeight="1" thickTop="1" thickBot="1" x14ac:dyDescent="0.3">
      <c r="A25" s="19" t="str">
        <f>'Angazirana aFRR energija'!B27</f>
        <v>24.08.2021</v>
      </c>
      <c r="B25" s="20" t="s">
        <v>34</v>
      </c>
      <c r="C25" s="20">
        <v>1</v>
      </c>
      <c r="D25" s="21">
        <v>61.493499999999997</v>
      </c>
    </row>
    <row r="26" spans="1:4" ht="15" customHeight="1" thickTop="1" thickBot="1" x14ac:dyDescent="0.3">
      <c r="A26" s="19" t="str">
        <f>'Angazirana aFRR energija'!B28</f>
        <v>25.08.2021</v>
      </c>
      <c r="B26" s="20" t="s">
        <v>34</v>
      </c>
      <c r="C26" s="20">
        <v>1</v>
      </c>
      <c r="D26" s="21">
        <v>61.493499999999997</v>
      </c>
    </row>
    <row r="27" spans="1:4" ht="16.5" customHeight="1" thickTop="1" thickBot="1" x14ac:dyDescent="0.3">
      <c r="A27" s="19" t="str">
        <f>'Angazirana aFRR energija'!B29</f>
        <v>26.08.2021</v>
      </c>
      <c r="B27" s="20" t="s">
        <v>34</v>
      </c>
      <c r="C27" s="20">
        <v>1</v>
      </c>
      <c r="D27" s="21">
        <v>61.494999999999997</v>
      </c>
    </row>
    <row r="28" spans="1:4" ht="17.25" thickTop="1" thickBot="1" x14ac:dyDescent="0.3">
      <c r="A28" s="19" t="str">
        <f>'Angazirana aFRR energija'!B30</f>
        <v>27.08.2021</v>
      </c>
      <c r="B28" s="20" t="s">
        <v>34</v>
      </c>
      <c r="C28" s="20">
        <v>1</v>
      </c>
      <c r="D28" s="21">
        <v>61.494999999999997</v>
      </c>
    </row>
    <row r="29" spans="1:4" ht="17.25" thickTop="1" thickBot="1" x14ac:dyDescent="0.3">
      <c r="A29" s="19" t="str">
        <f>'Angazirana aFRR energija'!B31</f>
        <v>28.08.2021</v>
      </c>
      <c r="B29" s="20" t="s">
        <v>34</v>
      </c>
      <c r="C29" s="20">
        <v>1</v>
      </c>
      <c r="D29" s="21">
        <v>61.493299999999998</v>
      </c>
    </row>
    <row r="30" spans="1:4" ht="17.25" thickTop="1" thickBot="1" x14ac:dyDescent="0.3">
      <c r="A30" s="19" t="str">
        <f>'Angazirana aFRR energija'!B32</f>
        <v>29.08.2021</v>
      </c>
      <c r="B30" s="20" t="s">
        <v>34</v>
      </c>
      <c r="C30" s="20">
        <v>1</v>
      </c>
      <c r="D30" s="21">
        <v>61.493299999999998</v>
      </c>
    </row>
    <row r="31" spans="1:4" ht="17.25" thickTop="1" thickBot="1" x14ac:dyDescent="0.3">
      <c r="A31" s="19" t="str">
        <f>'Angazirana aFRR energija'!B33</f>
        <v>30.08.2021</v>
      </c>
      <c r="B31" s="20" t="s">
        <v>34</v>
      </c>
      <c r="C31" s="20">
        <v>1</v>
      </c>
      <c r="D31" s="21">
        <v>61.493299999999998</v>
      </c>
    </row>
    <row r="32" spans="1:4" ht="16.5" thickTop="1" x14ac:dyDescent="0.25">
      <c r="A32" s="22" t="str">
        <f>'Angazirana aFRR energija'!B34</f>
        <v>31.08.2021</v>
      </c>
      <c r="B32" s="23" t="s">
        <v>34</v>
      </c>
      <c r="C32" s="23">
        <v>1</v>
      </c>
      <c r="D32" s="24">
        <v>61.494999999999997</v>
      </c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79BD9-0B0B-4E7C-B912-FDDBD8E12C1D}">
  <sheetPr codeName="Sheet19">
    <pageSetUpPr fitToPage="1"/>
  </sheetPr>
  <dimension ref="B2:AA127"/>
  <sheetViews>
    <sheetView topLeftCell="A67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6" t="s">
        <v>0</v>
      </c>
      <c r="C2" s="68" t="s">
        <v>1</v>
      </c>
      <c r="D2" s="70" t="s">
        <v>72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2" t="str">
        <f>'Cena na poramnuvanje'!B4:B7</f>
        <v>01.08.2021</v>
      </c>
      <c r="C4" s="6" t="s">
        <v>26</v>
      </c>
      <c r="D4" s="27">
        <f>'Cena na poramnuvanje'!D4*'Sreden kurs'!$D$2</f>
        <v>5729.5683491748605</v>
      </c>
      <c r="E4" s="27">
        <f>'Cena na poramnuvanje'!E4*'Sreden kurs'!$D$2</f>
        <v>5745.7967508333331</v>
      </c>
      <c r="F4" s="27">
        <f>'Cena na poramnuvanje'!F4*'Sreden kurs'!$D$2</f>
        <v>4060.0226728378375</v>
      </c>
      <c r="G4" s="27">
        <f>'Cena na poramnuvanje'!G4*'Sreden kurs'!$D$2</f>
        <v>4446.0212989823012</v>
      </c>
      <c r="H4" s="27">
        <f>'Cena na poramnuvanje'!H4*'Sreden kurs'!$D$2</f>
        <v>4611.0375000000004</v>
      </c>
      <c r="I4" s="27">
        <f>'Cena na poramnuvanje'!I4*'Sreden kurs'!$D$2</f>
        <v>0</v>
      </c>
      <c r="J4" s="27">
        <f>'Cena na poramnuvanje'!J4*'Sreden kurs'!$D$2</f>
        <v>4612.8819149999999</v>
      </c>
      <c r="K4" s="27">
        <f>'Cena na poramnuvanje'!K4*'Sreden kurs'!$D$2</f>
        <v>5246.7458699999997</v>
      </c>
      <c r="L4" s="27">
        <f>'Cena na poramnuvanje'!L4*'Sreden kurs'!$D$2</f>
        <v>4996.9122707187244</v>
      </c>
      <c r="M4" s="27">
        <f>'Cena na poramnuvanje'!M4*'Sreden kurs'!$D$2</f>
        <v>4996.1179551851847</v>
      </c>
      <c r="N4" s="27">
        <f>'Cena na poramnuvanje'!N4*'Sreden kurs'!$D$2</f>
        <v>5105.9896899149162</v>
      </c>
      <c r="O4" s="27">
        <f>'Cena na poramnuvanje'!O4*'Sreden kurs'!$D$2</f>
        <v>4962.3927574528288</v>
      </c>
      <c r="P4" s="27">
        <f>'Cena na poramnuvanje'!P4*'Sreden kurs'!$D$2</f>
        <v>4977.7226001636445</v>
      </c>
      <c r="Q4" s="27">
        <f>'Cena na poramnuvanje'!Q4*'Sreden kurs'!$D$2</f>
        <v>4621.6930152291097</v>
      </c>
      <c r="R4" s="27">
        <f>'Cena na poramnuvanje'!R4*'Sreden kurs'!$D$2</f>
        <v>4687.1657755061815</v>
      </c>
      <c r="S4" s="27">
        <f>'Cena na poramnuvanje'!S4*'Sreden kurs'!$D$2</f>
        <v>5425.3409403864989</v>
      </c>
      <c r="T4" s="27">
        <f>'Cena na poramnuvanje'!T4*'Sreden kurs'!$D$2</f>
        <v>5665.5889669517546</v>
      </c>
      <c r="U4" s="27">
        <f>'Cena na poramnuvanje'!U4*'Sreden kurs'!$D$2</f>
        <v>5622.5921058888898</v>
      </c>
      <c r="V4" s="27">
        <f>'Cena na poramnuvanje'!V4*'Sreden kurs'!$D$2</f>
        <v>5777.4591814230853</v>
      </c>
      <c r="W4" s="27">
        <f>'Cena na poramnuvanje'!W4*'Sreden kurs'!$D$2</f>
        <v>5730.2900024999999</v>
      </c>
      <c r="X4" s="27">
        <f>'Cena na poramnuvanje'!X4*'Sreden kurs'!$D$2</f>
        <v>5768.0257773056101</v>
      </c>
      <c r="Y4" s="27">
        <f>'Cena na poramnuvanje'!Y4*'Sreden kurs'!$D$2</f>
        <v>5621.6539590000002</v>
      </c>
      <c r="Z4" s="27">
        <f>'Cena na poramnuvanje'!Z4*'Sreden kurs'!$D$2</f>
        <v>5639.1558008466436</v>
      </c>
      <c r="AA4" s="28">
        <f>'Cena na poramnuvanje'!AA4*'Sreden kurs'!$D$2</f>
        <v>5621.6684250000008</v>
      </c>
    </row>
    <row r="5" spans="2:27" x14ac:dyDescent="0.25">
      <c r="B5" s="63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0</v>
      </c>
      <c r="H5" s="27">
        <f>'Cena na poramnuvanje'!H5*'Sreden kurs'!$D$2</f>
        <v>0</v>
      </c>
      <c r="I5" s="27">
        <f>'Cena na poramnuvanje'!I5*'Sreden kurs'!$D$2</f>
        <v>1609.5594899999999</v>
      </c>
      <c r="J5" s="27">
        <f>'Cena na poramnuvanje'!J5*'Sreden kurs'!$D$2</f>
        <v>0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0</v>
      </c>
      <c r="P5" s="27">
        <f>'Cena na poramnuvanje'!P5*'Sreden kurs'!$D$2</f>
        <v>0</v>
      </c>
      <c r="Q5" s="27">
        <f>'Cena na poramnuvanje'!Q5*'Sreden kurs'!$D$2</f>
        <v>0</v>
      </c>
      <c r="R5" s="27">
        <f>'Cena na poramnuvanje'!R5*'Sreden kurs'!$D$2</f>
        <v>0</v>
      </c>
      <c r="S5" s="27">
        <f>'Cena na poramnuvanje'!S5*'Sreden kurs'!$D$2</f>
        <v>0</v>
      </c>
      <c r="T5" s="27">
        <f>'Cena na poramnuvanje'!T5*'Sreden kurs'!$D$2</f>
        <v>0</v>
      </c>
      <c r="U5" s="27">
        <f>'Cena na poramnuvanje'!U5*'Sreden kurs'!$D$2</f>
        <v>0</v>
      </c>
      <c r="V5" s="27">
        <f>'Cena na poramnuvanje'!V5*'Sreden kurs'!$D$2</f>
        <v>0</v>
      </c>
      <c r="W5" s="27">
        <f>'Cena na poramnuvanje'!W5*'Sreden kurs'!$D$2</f>
        <v>0</v>
      </c>
      <c r="X5" s="27">
        <f>'Cena na poramnuvanje'!X5*'Sreden kurs'!$D$2</f>
        <v>0</v>
      </c>
      <c r="Y5" s="27">
        <f>'Cena na poramnuvanje'!Y5*'Sreden kurs'!$D$2</f>
        <v>0</v>
      </c>
      <c r="Z5" s="27">
        <f>'Cena na poramnuvanje'!Z5*'Sreden kurs'!$D$2</f>
        <v>0</v>
      </c>
      <c r="AA5" s="28">
        <f>'Cena na poramnuvanje'!AA5*'Sreden kurs'!$D$2</f>
        <v>0</v>
      </c>
    </row>
    <row r="6" spans="2:27" x14ac:dyDescent="0.25">
      <c r="B6" s="63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4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2" t="str">
        <f>'Cena na poramnuvanje'!B8:B11</f>
        <v>02.08.2021</v>
      </c>
      <c r="C8" s="6" t="s">
        <v>26</v>
      </c>
      <c r="D8" s="27">
        <f>'Cena na poramnuvanje'!D8*'Sreden kurs'!$D$3</f>
        <v>5028.7422738987243</v>
      </c>
      <c r="E8" s="27">
        <f>'Cena na poramnuvanje'!E8*'Sreden kurs'!$D$3</f>
        <v>4663.7071704026848</v>
      </c>
      <c r="F8" s="27">
        <f>'Cena na poramnuvanje'!F8*'Sreden kurs'!$D$3</f>
        <v>4704.6927949999999</v>
      </c>
      <c r="G8" s="27">
        <f>'Cena na poramnuvanje'!G8*'Sreden kurs'!$D$3</f>
        <v>4167.1482900000001</v>
      </c>
      <c r="H8" s="27">
        <f>'Cena na poramnuvanje'!H8*'Sreden kurs'!$D$3</f>
        <v>4126.5711600000004</v>
      </c>
      <c r="I8" s="27">
        <f>'Cena na poramnuvanje'!I8*'Sreden kurs'!$D$3</f>
        <v>4784.4125099999992</v>
      </c>
      <c r="J8" s="27">
        <f>'Cena na poramnuvanje'!J8*'Sreden kurs'!$D$3</f>
        <v>5621.7769200000002</v>
      </c>
      <c r="K8" s="27">
        <f>'Cena na poramnuvanje'!K8*'Sreden kurs'!$D$3</f>
        <v>6492.955605000001</v>
      </c>
      <c r="L8" s="27">
        <f>'Cena na poramnuvanje'!L8*'Sreden kurs'!$D$3</f>
        <v>6492.9556050000001</v>
      </c>
      <c r="M8" s="27">
        <f>'Cena na poramnuvanje'!M8*'Sreden kurs'!$D$3</f>
        <v>6492.9556050000001</v>
      </c>
      <c r="N8" s="27">
        <f>'Cena na poramnuvanje'!N8*'Sreden kurs'!$D$3</f>
        <v>6067.2982670521169</v>
      </c>
      <c r="O8" s="27">
        <f>'Cena na poramnuvanje'!O8*'Sreden kurs'!$D$3</f>
        <v>6012.8756298311118</v>
      </c>
      <c r="P8" s="27">
        <f>'Cena na poramnuvanje'!P8*'Sreden kurs'!$D$3</f>
        <v>6101.7277474090342</v>
      </c>
      <c r="Q8" s="27">
        <f>'Cena na poramnuvanje'!Q8*'Sreden kurs'!$D$3</f>
        <v>6012.8632514595938</v>
      </c>
      <c r="R8" s="27">
        <f>'Cena na poramnuvanje'!R8*'Sreden kurs'!$D$3</f>
        <v>6160.4066567529217</v>
      </c>
      <c r="S8" s="27">
        <f>'Cena na poramnuvanje'!S8*'Sreden kurs'!$D$3</f>
        <v>6312.5983849048016</v>
      </c>
      <c r="T8" s="27">
        <f>'Cena na poramnuvanje'!T8*'Sreden kurs'!$D$3</f>
        <v>6366.1409488766658</v>
      </c>
      <c r="U8" s="27">
        <f>'Cena na poramnuvanje'!U8*'Sreden kurs'!$D$3</f>
        <v>5911.8506030099934</v>
      </c>
      <c r="V8" s="27">
        <f>'Cena na poramnuvanje'!V8*'Sreden kurs'!$D$3</f>
        <v>5935.37826777793</v>
      </c>
      <c r="W8" s="27">
        <f>'Cena na poramnuvanje'!W8*'Sreden kurs'!$D$3</f>
        <v>5797.1193059999996</v>
      </c>
      <c r="X8" s="27">
        <f>'Cena na poramnuvanje'!X8*'Sreden kurs'!$D$3</f>
        <v>6004.7607991375216</v>
      </c>
      <c r="Y8" s="27">
        <f>'Cena na poramnuvanje'!Y8*'Sreden kurs'!$D$3</f>
        <v>6118.8325695846452</v>
      </c>
      <c r="Z8" s="27">
        <f>'Cena na poramnuvanje'!Z8*'Sreden kurs'!$D$3</f>
        <v>6047.0830976408943</v>
      </c>
      <c r="AA8" s="28">
        <f>'Cena na poramnuvanje'!AA8*'Sreden kurs'!$D$3</f>
        <v>5763.9900994285708</v>
      </c>
    </row>
    <row r="9" spans="2:27" x14ac:dyDescent="0.25">
      <c r="B9" s="63"/>
      <c r="C9" s="6" t="s">
        <v>27</v>
      </c>
      <c r="D9" s="27">
        <f>'Cena na poramnuvanje'!D9*'Sreden kurs'!$D$3</f>
        <v>0</v>
      </c>
      <c r="E9" s="27">
        <f>'Cena na poramnuvanje'!E9*'Sreden kurs'!$D$3</f>
        <v>0</v>
      </c>
      <c r="F9" s="27">
        <f>'Cena na poramnuvanje'!F9*'Sreden kurs'!$D$3</f>
        <v>0</v>
      </c>
      <c r="G9" s="27">
        <f>'Cena na poramnuvanje'!G9*'Sreden kurs'!$D$3</f>
        <v>0</v>
      </c>
      <c r="H9" s="27">
        <f>'Cena na poramnuvanje'!H9*'Sreden kurs'!$D$3</f>
        <v>0</v>
      </c>
      <c r="I9" s="27">
        <f>'Cena na poramnuvanje'!I9*'Sreden kurs'!$D$3</f>
        <v>0</v>
      </c>
      <c r="J9" s="27">
        <f>'Cena na poramnuvanje'!J9*'Sreden kurs'!$D$3</f>
        <v>0</v>
      </c>
      <c r="K9" s="27">
        <f>'Cena na poramnuvanje'!K9*'Sreden kurs'!$D$3</f>
        <v>0</v>
      </c>
      <c r="L9" s="27">
        <f>'Cena na poramnuvanje'!L9*'Sreden kurs'!$D$3</f>
        <v>0</v>
      </c>
      <c r="M9" s="27">
        <f>'Cena na poramnuvanje'!M9*'Sreden kurs'!$D$3</f>
        <v>0</v>
      </c>
      <c r="N9" s="27">
        <f>'Cena na poramnuvanje'!N9*'Sreden kurs'!$D$3</f>
        <v>0</v>
      </c>
      <c r="O9" s="27">
        <f>'Cena na poramnuvanje'!O9*'Sreden kurs'!$D$3</f>
        <v>0</v>
      </c>
      <c r="P9" s="27">
        <f>'Cena na poramnuvanje'!P9*'Sreden kurs'!$D$3</f>
        <v>0</v>
      </c>
      <c r="Q9" s="27">
        <f>'Cena na poramnuvanje'!Q9*'Sreden kurs'!$D$3</f>
        <v>0</v>
      </c>
      <c r="R9" s="27">
        <f>'Cena na poramnuvanje'!R9*'Sreden kurs'!$D$3</f>
        <v>0</v>
      </c>
      <c r="S9" s="27">
        <f>'Cena na poramnuvanje'!S9*'Sreden kurs'!$D$3</f>
        <v>0</v>
      </c>
      <c r="T9" s="27">
        <f>'Cena na poramnuvanje'!T9*'Sreden kurs'!$D$3</f>
        <v>0</v>
      </c>
      <c r="U9" s="27">
        <f>'Cena na poramnuvanje'!U9*'Sreden kurs'!$D$3</f>
        <v>0</v>
      </c>
      <c r="V9" s="27">
        <f>'Cena na poramnuvanje'!V9*'Sreden kurs'!$D$3</f>
        <v>0</v>
      </c>
      <c r="W9" s="27">
        <f>'Cena na poramnuvanje'!W9*'Sreden kurs'!$D$3</f>
        <v>0</v>
      </c>
      <c r="X9" s="27">
        <f>'Cena na poramnuvanje'!X9*'Sreden kurs'!$D$3</f>
        <v>0</v>
      </c>
      <c r="Y9" s="27">
        <f>'Cena na poramnuvanje'!Y9*'Sreden kurs'!$D$3</f>
        <v>0</v>
      </c>
      <c r="Z9" s="27">
        <f>'Cena na poramnuvanje'!Z9*'Sreden kurs'!$D$3</f>
        <v>0</v>
      </c>
      <c r="AA9" s="28">
        <f>'Cena na poramnuvanje'!AA9*'Sreden kurs'!$D$3</f>
        <v>0</v>
      </c>
    </row>
    <row r="10" spans="2:27" x14ac:dyDescent="0.25">
      <c r="B10" s="63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0</v>
      </c>
      <c r="I10" s="27">
        <f>'Cena na poramnuvanje'!I10*'Sreden kurs'!$D$3</f>
        <v>0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4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0</v>
      </c>
      <c r="I11" s="29">
        <f>'Cena na poramnuvanje'!I11*'Sreden kurs'!$D$3</f>
        <v>0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2" t="str">
        <f>'Cena na poramnuvanje'!B12:B15</f>
        <v>03.08.2021</v>
      </c>
      <c r="C12" s="6" t="s">
        <v>26</v>
      </c>
      <c r="D12" s="27">
        <f>'Cena na poramnuvanje'!D12*'Sreden kurs'!$D$4</f>
        <v>5622.2205134810129</v>
      </c>
      <c r="E12" s="27">
        <f>'Cena na poramnuvanje'!E12*'Sreden kurs'!$D$4</f>
        <v>5730.5070241459571</v>
      </c>
      <c r="F12" s="27">
        <f>'Cena na poramnuvanje'!F12*'Sreden kurs'!$D$4</f>
        <v>5826.0791223177612</v>
      </c>
      <c r="G12" s="27">
        <f>'Cena na poramnuvanje'!G12*'Sreden kurs'!$D$4</f>
        <v>5785.9005133678011</v>
      </c>
      <c r="H12" s="27">
        <f>'Cena na poramnuvanje'!H12*'Sreden kurs'!$D$4</f>
        <v>5771.2036878190966</v>
      </c>
      <c r="I12" s="27">
        <f>'Cena na poramnuvanje'!I12*'Sreden kurs'!$D$4</f>
        <v>5712.5257005223875</v>
      </c>
      <c r="J12" s="27">
        <f>'Cena na poramnuvanje'!J12*'Sreden kurs'!$D$4</f>
        <v>5621.4755450000011</v>
      </c>
      <c r="K12" s="27">
        <f>'Cena na poramnuvanje'!K12*'Sreden kurs'!$D$4</f>
        <v>5621.1621150000001</v>
      </c>
      <c r="L12" s="27">
        <f>'Cena na poramnuvanje'!L12*'Sreden kurs'!$D$4</f>
        <v>5857.3161693801285</v>
      </c>
      <c r="M12" s="27">
        <f>'Cena na poramnuvanje'!M12*'Sreden kurs'!$D$4</f>
        <v>5940.0093010784321</v>
      </c>
      <c r="N12" s="27">
        <f>'Cena na poramnuvanje'!N12*'Sreden kurs'!$D$4</f>
        <v>5824.2912754860363</v>
      </c>
      <c r="O12" s="27">
        <f>'Cena na poramnuvanje'!O12*'Sreden kurs'!$D$4</f>
        <v>5831.7226299636986</v>
      </c>
      <c r="P12" s="27">
        <f>'Cena na poramnuvanje'!P12*'Sreden kurs'!$D$4</f>
        <v>5812.7434577183058</v>
      </c>
      <c r="Q12" s="27">
        <f>'Cena na poramnuvanje'!Q12*'Sreden kurs'!$D$4</f>
        <v>5877.7498305894587</v>
      </c>
      <c r="R12" s="27">
        <f>'Cena na poramnuvanje'!R12*'Sreden kurs'!$D$4</f>
        <v>6299.9315015375096</v>
      </c>
      <c r="S12" s="27">
        <f>'Cena na poramnuvanje'!S12*'Sreden kurs'!$D$4</f>
        <v>6565.3851508298931</v>
      </c>
      <c r="T12" s="27">
        <f>'Cena na poramnuvanje'!T12*'Sreden kurs'!$D$4</f>
        <v>6660.8847692769714</v>
      </c>
      <c r="U12" s="27">
        <f>'Cena na poramnuvanje'!U12*'Sreden kurs'!$D$4</f>
        <v>6742.8046317015715</v>
      </c>
      <c r="V12" s="27">
        <f>'Cena na poramnuvanje'!V12*'Sreden kurs'!$D$4</f>
        <v>6368.1418799833828</v>
      </c>
      <c r="W12" s="27">
        <f>'Cena na poramnuvanje'!W12*'Sreden kurs'!$D$4</f>
        <v>6197.8423839386096</v>
      </c>
      <c r="X12" s="27">
        <f>'Cena na poramnuvanje'!X12*'Sreden kurs'!$D$4</f>
        <v>6357.4765588399632</v>
      </c>
      <c r="Y12" s="27">
        <f>'Cena na poramnuvanje'!Y12*'Sreden kurs'!$D$4</f>
        <v>6300.5098775151655</v>
      </c>
      <c r="Z12" s="27">
        <f>'Cena na poramnuvanje'!Z12*'Sreden kurs'!$D$4</f>
        <v>6301.0918255163979</v>
      </c>
      <c r="AA12" s="28">
        <f>'Cena na poramnuvanje'!AA12*'Sreden kurs'!$D$4</f>
        <v>5830.672150405404</v>
      </c>
    </row>
    <row r="13" spans="2:27" x14ac:dyDescent="0.25">
      <c r="B13" s="63"/>
      <c r="C13" s="6" t="s">
        <v>27</v>
      </c>
      <c r="D13" s="27">
        <f>'Cena na poramnuvanje'!D13*'Sreden kurs'!$D$4</f>
        <v>0</v>
      </c>
      <c r="E13" s="27">
        <f>'Cena na poramnuvanje'!E13*'Sreden kurs'!$D$4</f>
        <v>0</v>
      </c>
      <c r="F13" s="27">
        <f>'Cena na poramnuvanje'!F13*'Sreden kurs'!$D$4</f>
        <v>0</v>
      </c>
      <c r="G13" s="27">
        <f>'Cena na poramnuvanje'!G13*'Sreden kurs'!$D$4</f>
        <v>0</v>
      </c>
      <c r="H13" s="27">
        <f>'Cena na poramnuvanje'!H13*'Sreden kurs'!$D$4</f>
        <v>0</v>
      </c>
      <c r="I13" s="27">
        <f>'Cena na poramnuvanje'!I13*'Sreden kurs'!$D$4</f>
        <v>0</v>
      </c>
      <c r="J13" s="27">
        <f>'Cena na poramnuvanje'!J13*'Sreden kurs'!$D$4</f>
        <v>0</v>
      </c>
      <c r="K13" s="27">
        <f>'Cena na poramnuvanje'!K13*'Sreden kurs'!$D$4</f>
        <v>0</v>
      </c>
      <c r="L13" s="27">
        <f>'Cena na poramnuvanje'!L13*'Sreden kurs'!$D$4</f>
        <v>0</v>
      </c>
      <c r="M13" s="27">
        <f>'Cena na poramnuvanje'!M13*'Sreden kurs'!$D$4</f>
        <v>0</v>
      </c>
      <c r="N13" s="27">
        <f>'Cena na poramnuvanje'!N13*'Sreden kurs'!$D$4</f>
        <v>0</v>
      </c>
      <c r="O13" s="27">
        <f>'Cena na poramnuvanje'!O13*'Sreden kurs'!$D$4</f>
        <v>0</v>
      </c>
      <c r="P13" s="27">
        <f>'Cena na poramnuvanje'!P13*'Sreden kurs'!$D$4</f>
        <v>0</v>
      </c>
      <c r="Q13" s="27">
        <f>'Cena na poramnuvanje'!Q13*'Sreden kurs'!$D$4</f>
        <v>0</v>
      </c>
      <c r="R13" s="27">
        <f>'Cena na poramnuvanje'!R13*'Sreden kurs'!$D$4</f>
        <v>0</v>
      </c>
      <c r="S13" s="27">
        <f>'Cena na poramnuvanje'!S13*'Sreden kurs'!$D$4</f>
        <v>0</v>
      </c>
      <c r="T13" s="27">
        <f>'Cena na poramnuvanje'!T13*'Sreden kurs'!$D$4</f>
        <v>0</v>
      </c>
      <c r="U13" s="27">
        <f>'Cena na poramnuvanje'!U13*'Sreden kurs'!$D$4</f>
        <v>0</v>
      </c>
      <c r="V13" s="27">
        <f>'Cena na poramnuvanje'!V13*'Sreden kurs'!$D$4</f>
        <v>0</v>
      </c>
      <c r="W13" s="27">
        <f>'Cena na poramnuvanje'!W13*'Sreden kurs'!$D$4</f>
        <v>0</v>
      </c>
      <c r="X13" s="27">
        <f>'Cena na poramnuvanje'!X13*'Sreden kurs'!$D$4</f>
        <v>0</v>
      </c>
      <c r="Y13" s="27">
        <f>'Cena na poramnuvanje'!Y13*'Sreden kurs'!$D$4</f>
        <v>0</v>
      </c>
      <c r="Z13" s="27">
        <f>'Cena na poramnuvanje'!Z13*'Sreden kurs'!$D$4</f>
        <v>0</v>
      </c>
      <c r="AA13" s="28">
        <f>'Cena na poramnuvanje'!AA13*'Sreden kurs'!$D$4</f>
        <v>0</v>
      </c>
    </row>
    <row r="14" spans="2:27" x14ac:dyDescent="0.25">
      <c r="B14" s="63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4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2" t="str">
        <f>'Cena na poramnuvanje'!B16:B19</f>
        <v>04.08.2021</v>
      </c>
      <c r="C16" s="6" t="s">
        <v>26</v>
      </c>
      <c r="D16" s="27">
        <f>'Cena na poramnuvanje'!D16*'Sreden kurs'!$D$5</f>
        <v>5743.6878959278656</v>
      </c>
      <c r="E16" s="27">
        <f>'Cena na poramnuvanje'!E16*'Sreden kurs'!$D$5</f>
        <v>5785.6696508532432</v>
      </c>
      <c r="F16" s="27">
        <f>'Cena na poramnuvanje'!F16*'Sreden kurs'!$D$5</f>
        <v>5793.1864687409543</v>
      </c>
      <c r="G16" s="27">
        <f>'Cena na poramnuvanje'!G16*'Sreden kurs'!$D$5</f>
        <v>5788.1419612892987</v>
      </c>
      <c r="H16" s="27">
        <f>'Cena na poramnuvanje'!H16*'Sreden kurs'!$D$5</f>
        <v>5738.0950877231762</v>
      </c>
      <c r="I16" s="27">
        <f>'Cena na poramnuvanje'!I16*'Sreden kurs'!$D$5</f>
        <v>5787.0194788804065</v>
      </c>
      <c r="J16" s="27">
        <f>'Cena na poramnuvanje'!J16*'Sreden kurs'!$D$5</f>
        <v>5737.1805972477068</v>
      </c>
      <c r="K16" s="27">
        <f>'Cena na poramnuvanje'!K16*'Sreden kurs'!$D$5</f>
        <v>5755.8751407952886</v>
      </c>
      <c r="L16" s="27">
        <f>'Cena na poramnuvanje'!L16*'Sreden kurs'!$D$5</f>
        <v>5867.7060134020603</v>
      </c>
      <c r="M16" s="27">
        <f>'Cena na poramnuvanje'!M16*'Sreden kurs'!$D$5</f>
        <v>5962.1747196721317</v>
      </c>
      <c r="N16" s="27">
        <f>'Cena na poramnuvanje'!N16*'Sreden kurs'!$D$5</f>
        <v>5810.950945616536</v>
      </c>
      <c r="O16" s="27">
        <f>'Cena na poramnuvanje'!O16*'Sreden kurs'!$D$5</f>
        <v>5718.8902357201878</v>
      </c>
      <c r="P16" s="27">
        <f>'Cena na poramnuvanje'!P16*'Sreden kurs'!$D$5</f>
        <v>5778.1621250953804</v>
      </c>
      <c r="Q16" s="27">
        <f>'Cena na poramnuvanje'!Q16*'Sreden kurs'!$D$5</f>
        <v>5895.3613488034516</v>
      </c>
      <c r="R16" s="27">
        <f>'Cena na poramnuvanje'!R16*'Sreden kurs'!$D$5</f>
        <v>6886.8021991120986</v>
      </c>
      <c r="S16" s="27">
        <f>'Cena na poramnuvanje'!S16*'Sreden kurs'!$D$5</f>
        <v>6634.6536632897087</v>
      </c>
      <c r="T16" s="27">
        <f>'Cena na poramnuvanje'!T16*'Sreden kurs'!$D$5</f>
        <v>6100.227285482787</v>
      </c>
      <c r="U16" s="27">
        <f>'Cena na poramnuvanje'!U16*'Sreden kurs'!$D$5</f>
        <v>6123.5446831055351</v>
      </c>
      <c r="V16" s="27">
        <f>'Cena na poramnuvanje'!V16*'Sreden kurs'!$D$5</f>
        <v>6039.5354133051478</v>
      </c>
      <c r="W16" s="27">
        <f>'Cena na poramnuvanje'!W16*'Sreden kurs'!$D$5</f>
        <v>5683.5492191754638</v>
      </c>
      <c r="X16" s="27">
        <f>'Cena na poramnuvanje'!X16*'Sreden kurs'!$D$5</f>
        <v>5879.1696774390257</v>
      </c>
      <c r="Y16" s="27">
        <f>'Cena na poramnuvanje'!Y16*'Sreden kurs'!$D$5</f>
        <v>6394.5898180628874</v>
      </c>
      <c r="Z16" s="27">
        <f>'Cena na poramnuvanje'!Z16*'Sreden kurs'!$D$5</f>
        <v>6394.544183582092</v>
      </c>
      <c r="AA16" s="28">
        <f>'Cena na poramnuvanje'!AA16*'Sreden kurs'!$D$5</f>
        <v>5890.4024372340427</v>
      </c>
    </row>
    <row r="17" spans="2:27" x14ac:dyDescent="0.25">
      <c r="B17" s="63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0</v>
      </c>
      <c r="M17" s="27">
        <f>'Cena na poramnuvanje'!M17*'Sreden kurs'!$D$5</f>
        <v>0</v>
      </c>
      <c r="N17" s="27">
        <f>'Cena na poramnuvanje'!N17*'Sreden kurs'!$D$5</f>
        <v>0</v>
      </c>
      <c r="O17" s="27">
        <f>'Cena na poramnuvanje'!O17*'Sreden kurs'!$D$5</f>
        <v>0</v>
      </c>
      <c r="P17" s="27">
        <f>'Cena na poramnuvanje'!P17*'Sreden kurs'!$D$5</f>
        <v>0</v>
      </c>
      <c r="Q17" s="27">
        <f>'Cena na poramnuvanje'!Q17*'Sreden kurs'!$D$5</f>
        <v>0</v>
      </c>
      <c r="R17" s="27">
        <f>'Cena na poramnuvanje'!R17*'Sreden kurs'!$D$5</f>
        <v>0</v>
      </c>
      <c r="S17" s="27">
        <f>'Cena na poramnuvanje'!S17*'Sreden kurs'!$D$5</f>
        <v>0</v>
      </c>
      <c r="T17" s="27">
        <f>'Cena na poramnuvanje'!T17*'Sreden kurs'!$D$5</f>
        <v>0</v>
      </c>
      <c r="U17" s="27">
        <f>'Cena na poramnuvanje'!U17*'Sreden kurs'!$D$5</f>
        <v>0</v>
      </c>
      <c r="V17" s="27">
        <f>'Cena na poramnuvanje'!V17*'Sreden kurs'!$D$5</f>
        <v>0</v>
      </c>
      <c r="W17" s="27">
        <f>'Cena na poramnuvanje'!W17*'Sreden kurs'!$D$5</f>
        <v>0</v>
      </c>
      <c r="X17" s="27">
        <f>'Cena na poramnuvanje'!X17*'Sreden kurs'!$D$5</f>
        <v>0</v>
      </c>
      <c r="Y17" s="27">
        <f>'Cena na poramnuvanje'!Y17*'Sreden kurs'!$D$5</f>
        <v>0</v>
      </c>
      <c r="Z17" s="27">
        <f>'Cena na poramnuvanje'!Z17*'Sreden kurs'!$D$5</f>
        <v>0</v>
      </c>
      <c r="AA17" s="28">
        <f>'Cena na poramnuvanje'!AA17*'Sreden kurs'!$D$5</f>
        <v>0</v>
      </c>
    </row>
    <row r="18" spans="2:27" x14ac:dyDescent="0.25">
      <c r="B18" s="63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0</v>
      </c>
      <c r="G18" s="27">
        <f>'Cena na poramnuvanje'!G18*'Sreden kurs'!$D$5</f>
        <v>0</v>
      </c>
      <c r="H18" s="27">
        <f>'Cena na poramnuvanje'!H18*'Sreden kurs'!$D$5</f>
        <v>0</v>
      </c>
      <c r="I18" s="27">
        <f>'Cena na poramnuvanje'!I18*'Sreden kurs'!$D$5</f>
        <v>0</v>
      </c>
      <c r="J18" s="27">
        <f>'Cena na poramnuvanje'!J18*'Sreden kurs'!$D$5</f>
        <v>0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4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0</v>
      </c>
      <c r="G19" s="29">
        <f>'Cena na poramnuvanje'!G19*'Sreden kurs'!$D$5</f>
        <v>0</v>
      </c>
      <c r="H19" s="29">
        <f>'Cena na poramnuvanje'!H19*'Sreden kurs'!$D$5</f>
        <v>0</v>
      </c>
      <c r="I19" s="29">
        <f>'Cena na poramnuvanje'!I19*'Sreden kurs'!$D$5</f>
        <v>0</v>
      </c>
      <c r="J19" s="29">
        <f>'Cena na poramnuvanje'!J19*'Sreden kurs'!$D$5</f>
        <v>0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2" t="str">
        <f>'Cena na poramnuvanje'!B20:B23</f>
        <v>05.08.2021</v>
      </c>
      <c r="C20" s="6" t="s">
        <v>26</v>
      </c>
      <c r="D20" s="27">
        <f>'Cena na poramnuvanje'!D20*'Sreden kurs'!$D$6</f>
        <v>6875.0694769792253</v>
      </c>
      <c r="E20" s="27">
        <f>'Cena na poramnuvanje'!E20*'Sreden kurs'!$D$6</f>
        <v>6472.5779586363633</v>
      </c>
      <c r="F20" s="27">
        <f>'Cena na poramnuvanje'!F20*'Sreden kurs'!$D$6</f>
        <v>6363.106238919363</v>
      </c>
      <c r="G20" s="27">
        <f>'Cena na poramnuvanje'!G20*'Sreden kurs'!$D$6</f>
        <v>6280.0786097938153</v>
      </c>
      <c r="H20" s="27">
        <f>'Cena na poramnuvanje'!H20*'Sreden kurs'!$D$6</f>
        <v>6404.4825357897807</v>
      </c>
      <c r="I20" s="27">
        <f>'Cena na poramnuvanje'!I20*'Sreden kurs'!$D$6</f>
        <v>6760.3540034194302</v>
      </c>
      <c r="J20" s="27">
        <f>'Cena na poramnuvanje'!J20*'Sreden kurs'!$D$6</f>
        <v>7224.0834683614912</v>
      </c>
      <c r="K20" s="27">
        <f>'Cena na poramnuvanje'!K20*'Sreden kurs'!$D$6</f>
        <v>7293.1137130077368</v>
      </c>
      <c r="L20" s="27">
        <f>'Cena na poramnuvanje'!L20*'Sreden kurs'!$D$6</f>
        <v>7497.103308975511</v>
      </c>
      <c r="M20" s="27">
        <f>'Cena na poramnuvanje'!M20*'Sreden kurs'!$D$6</f>
        <v>7313.6161179487171</v>
      </c>
      <c r="N20" s="27">
        <f>'Cena na poramnuvanje'!N20*'Sreden kurs'!$D$6</f>
        <v>7259.5210684982076</v>
      </c>
      <c r="O20" s="27">
        <f>'Cena na poramnuvanje'!O20*'Sreden kurs'!$D$6</f>
        <v>7305.6896743935467</v>
      </c>
      <c r="P20" s="27">
        <f>'Cena na poramnuvanje'!P20*'Sreden kurs'!$D$6</f>
        <v>7380.3631924051251</v>
      </c>
      <c r="Q20" s="27">
        <f>'Cena na poramnuvanje'!Q20*'Sreden kurs'!$D$6</f>
        <v>7352.8469464388272</v>
      </c>
      <c r="R20" s="27">
        <f>'Cena na poramnuvanje'!R20*'Sreden kurs'!$D$6</f>
        <v>7957.4965710614051</v>
      </c>
      <c r="S20" s="27">
        <f>'Cena na poramnuvanje'!S20*'Sreden kurs'!$D$6</f>
        <v>7919.4226679389303</v>
      </c>
      <c r="T20" s="27">
        <f>'Cena na poramnuvanje'!T20*'Sreden kurs'!$D$6</f>
        <v>7349.2659821796678</v>
      </c>
      <c r="U20" s="27">
        <f>'Cena na poramnuvanje'!U20*'Sreden kurs'!$D$6</f>
        <v>7341.437716565677</v>
      </c>
      <c r="V20" s="27">
        <f>'Cena na poramnuvanje'!V20*'Sreden kurs'!$D$6</f>
        <v>7140.8666361707428</v>
      </c>
      <c r="W20" s="27">
        <f>'Cena na poramnuvanje'!W20*'Sreden kurs'!$D$6</f>
        <v>7031.2574490835987</v>
      </c>
      <c r="X20" s="27">
        <f>'Cena na poramnuvanje'!X20*'Sreden kurs'!$D$6</f>
        <v>7315.2990459641242</v>
      </c>
      <c r="Y20" s="27">
        <f>'Cena na poramnuvanje'!Y20*'Sreden kurs'!$D$6</f>
        <v>7268.3678676179879</v>
      </c>
      <c r="Z20" s="27">
        <f>'Cena na poramnuvanje'!Z20*'Sreden kurs'!$D$6</f>
        <v>6819.7192507749533</v>
      </c>
      <c r="AA20" s="28">
        <f>'Cena na poramnuvanje'!AA20*'Sreden kurs'!$D$6</f>
        <v>5714.9191592016696</v>
      </c>
    </row>
    <row r="21" spans="2:27" x14ac:dyDescent="0.25">
      <c r="B21" s="63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0</v>
      </c>
      <c r="N21" s="27">
        <f>'Cena na poramnuvanje'!N21*'Sreden kurs'!$D$6</f>
        <v>0</v>
      </c>
      <c r="O21" s="27">
        <f>'Cena na poramnuvanje'!O21*'Sreden kurs'!$D$6</f>
        <v>0</v>
      </c>
      <c r="P21" s="27">
        <f>'Cena na poramnuvanje'!P21*'Sreden kurs'!$D$6</f>
        <v>0</v>
      </c>
      <c r="Q21" s="27">
        <f>'Cena na poramnuvanje'!Q21*'Sreden kurs'!$D$6</f>
        <v>0</v>
      </c>
      <c r="R21" s="27">
        <f>'Cena na poramnuvanje'!R21*'Sreden kurs'!$D$6</f>
        <v>0</v>
      </c>
      <c r="S21" s="27">
        <f>'Cena na poramnuvanje'!S21*'Sreden kurs'!$D$6</f>
        <v>0</v>
      </c>
      <c r="T21" s="27">
        <f>'Cena na poramnuvanje'!T21*'Sreden kurs'!$D$6</f>
        <v>0</v>
      </c>
      <c r="U21" s="27">
        <f>'Cena na poramnuvanje'!U21*'Sreden kurs'!$D$6</f>
        <v>0</v>
      </c>
      <c r="V21" s="27">
        <f>'Cena na poramnuvanje'!V21*'Sreden kurs'!$D$6</f>
        <v>0</v>
      </c>
      <c r="W21" s="27">
        <f>'Cena na poramnuvanje'!W21*'Sreden kurs'!$D$6</f>
        <v>0</v>
      </c>
      <c r="X21" s="27">
        <f>'Cena na poramnuvanje'!X21*'Sreden kurs'!$D$6</f>
        <v>0</v>
      </c>
      <c r="Y21" s="27">
        <f>'Cena na poramnuvanje'!Y21*'Sreden kurs'!$D$6</f>
        <v>0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3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0</v>
      </c>
      <c r="G22" s="27">
        <f>'Cena na poramnuvanje'!G22*'Sreden kurs'!$D$6</f>
        <v>0</v>
      </c>
      <c r="H22" s="27">
        <f>'Cena na poramnuvanje'!H22*'Sreden kurs'!$D$6</f>
        <v>0</v>
      </c>
      <c r="I22" s="27">
        <f>'Cena na poramnuvanje'!I22*'Sreden kurs'!$D$6</f>
        <v>0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4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0</v>
      </c>
      <c r="G23" s="29">
        <f>'Cena na poramnuvanje'!G23*'Sreden kurs'!$D$6</f>
        <v>0</v>
      </c>
      <c r="H23" s="29">
        <f>'Cena na poramnuvanje'!H23*'Sreden kurs'!$D$6</f>
        <v>0</v>
      </c>
      <c r="I23" s="29">
        <f>'Cena na poramnuvanje'!I23*'Sreden kurs'!$D$6</f>
        <v>0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2" t="str">
        <f>'Cena na poramnuvanje'!B24:B27</f>
        <v>06.08.2021</v>
      </c>
      <c r="C24" s="6" t="s">
        <v>26</v>
      </c>
      <c r="D24" s="27">
        <f>'Cena na poramnuvanje'!D24*'Sreden kurs'!$D$7</f>
        <v>5242.7265506209687</v>
      </c>
      <c r="E24" s="27">
        <f>'Cena na poramnuvanje'!E24*'Sreden kurs'!$D$7</f>
        <v>5097.703706561063</v>
      </c>
      <c r="F24" s="27">
        <f>'Cena na poramnuvanje'!F24*'Sreden kurs'!$D$7</f>
        <v>5116.382359777077</v>
      </c>
      <c r="G24" s="27">
        <f>'Cena na poramnuvanje'!G24*'Sreden kurs'!$D$7</f>
        <v>5178.8762449124088</v>
      </c>
      <c r="H24" s="27">
        <f>'Cena na poramnuvanje'!H24*'Sreden kurs'!$D$7</f>
        <v>5131.7355623076928</v>
      </c>
      <c r="I24" s="27">
        <f>'Cena na poramnuvanje'!I24*'Sreden kurs'!$D$7</f>
        <v>5408.2578604977407</v>
      </c>
      <c r="J24" s="27">
        <f>'Cena na poramnuvanje'!J24*'Sreden kurs'!$D$7</f>
        <v>7140.8824670803706</v>
      </c>
      <c r="K24" s="27">
        <f>'Cena na poramnuvanje'!K24*'Sreden kurs'!$D$7</f>
        <v>7191.5637690702661</v>
      </c>
      <c r="L24" s="27">
        <f>'Cena na poramnuvanje'!L24*'Sreden kurs'!$D$7</f>
        <v>7152.1963866197948</v>
      </c>
      <c r="M24" s="27">
        <f>'Cena na poramnuvanje'!M24*'Sreden kurs'!$D$7</f>
        <v>7262.4256646699432</v>
      </c>
      <c r="N24" s="27">
        <f>'Cena na poramnuvanje'!N24*'Sreden kurs'!$D$7</f>
        <v>6377.1914100234062</v>
      </c>
      <c r="O24" s="27">
        <f>'Cena na poramnuvanje'!O24*'Sreden kurs'!$D$7</f>
        <v>5583.4315093670411</v>
      </c>
      <c r="P24" s="27">
        <f>'Cena na poramnuvanje'!P24*'Sreden kurs'!$D$7</f>
        <v>5294.0437891005595</v>
      </c>
      <c r="Q24" s="27">
        <f>'Cena na poramnuvanje'!Q24*'Sreden kurs'!$D$7</f>
        <v>4844.6716181292632</v>
      </c>
      <c r="R24" s="27">
        <f>'Cena na poramnuvanje'!R24*'Sreden kurs'!$D$7</f>
        <v>5030.7348088344297</v>
      </c>
      <c r="S24" s="27">
        <f>'Cena na poramnuvanje'!S24*'Sreden kurs'!$D$7</f>
        <v>4947.9896562857139</v>
      </c>
      <c r="T24" s="27">
        <f>'Cena na poramnuvanje'!T24*'Sreden kurs'!$D$7</f>
        <v>7171.2490838797512</v>
      </c>
      <c r="U24" s="27">
        <f>'Cena na poramnuvanje'!U24*'Sreden kurs'!$D$7</f>
        <v>7022.1373106845731</v>
      </c>
      <c r="V24" s="27">
        <f>'Cena na poramnuvanje'!V24*'Sreden kurs'!$D$7</f>
        <v>7021.0695372049186</v>
      </c>
      <c r="W24" s="27">
        <f>'Cena na poramnuvanje'!W24*'Sreden kurs'!$D$7</f>
        <v>7021.3911096000011</v>
      </c>
      <c r="X24" s="27">
        <f>'Cena na poramnuvanje'!X24*'Sreden kurs'!$D$7</f>
        <v>7207.9341969126499</v>
      </c>
      <c r="Y24" s="27">
        <f>'Cena na poramnuvanje'!Y24*'Sreden kurs'!$D$7</f>
        <v>7062.8529813821151</v>
      </c>
      <c r="Z24" s="27">
        <f>'Cena na poramnuvanje'!Z24*'Sreden kurs'!$D$7</f>
        <v>7059.0163080640568</v>
      </c>
      <c r="AA24" s="28">
        <f>'Cena na poramnuvanje'!AA24*'Sreden kurs'!$D$7</f>
        <v>7021.5048116037742</v>
      </c>
    </row>
    <row r="25" spans="2:27" x14ac:dyDescent="0.25">
      <c r="B25" s="63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0</v>
      </c>
      <c r="K25" s="27">
        <f>'Cena na poramnuvanje'!K25*'Sreden kurs'!$D$7</f>
        <v>0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0</v>
      </c>
      <c r="O25" s="27">
        <f>'Cena na poramnuvanje'!O25*'Sreden kurs'!$D$7</f>
        <v>0</v>
      </c>
      <c r="P25" s="27">
        <f>'Cena na poramnuvanje'!P25*'Sreden kurs'!$D$7</f>
        <v>0</v>
      </c>
      <c r="Q25" s="27">
        <f>'Cena na poramnuvanje'!Q25*'Sreden kurs'!$D$7</f>
        <v>0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0</v>
      </c>
      <c r="Y25" s="27">
        <f>'Cena na poramnuvanje'!Y25*'Sreden kurs'!$D$7</f>
        <v>0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3"/>
      <c r="C26" s="6" t="s">
        <v>28</v>
      </c>
      <c r="D26" s="27">
        <f>'Cena na poramnuvanje'!D26*'Sreden kurs'!$D$7</f>
        <v>0</v>
      </c>
      <c r="E26" s="27">
        <f>'Cena na poramnuvanje'!E26*'Sreden kurs'!$D$7</f>
        <v>0</v>
      </c>
      <c r="F26" s="27">
        <f>'Cena na poramnuvanje'!F26*'Sreden kurs'!$D$7</f>
        <v>0</v>
      </c>
      <c r="G26" s="27">
        <f>'Cena na poramnuvanje'!G26*'Sreden kurs'!$D$7</f>
        <v>0</v>
      </c>
      <c r="H26" s="27">
        <f>'Cena na poramnuvanje'!H26*'Sreden kurs'!$D$7</f>
        <v>0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4"/>
      <c r="C27" s="9" t="s">
        <v>29</v>
      </c>
      <c r="D27" s="29">
        <f>'Cena na poramnuvanje'!D27*'Sreden kurs'!$D$7</f>
        <v>0</v>
      </c>
      <c r="E27" s="29">
        <f>'Cena na poramnuvanje'!E27*'Sreden kurs'!$D$7</f>
        <v>0</v>
      </c>
      <c r="F27" s="29">
        <f>'Cena na poramnuvanje'!F27*'Sreden kurs'!$D$7</f>
        <v>0</v>
      </c>
      <c r="G27" s="29">
        <f>'Cena na poramnuvanje'!G27*'Sreden kurs'!$D$7</f>
        <v>0</v>
      </c>
      <c r="H27" s="29">
        <f>'Cena na poramnuvanje'!H27*'Sreden kurs'!$D$7</f>
        <v>0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2" t="str">
        <f>'Cena na poramnuvanje'!B28:B31</f>
        <v>07.08.2021</v>
      </c>
      <c r="C28" s="6" t="s">
        <v>26</v>
      </c>
      <c r="D28" s="27">
        <f>'Cena na poramnuvanje'!D28*'Sreden kurs'!$D$8</f>
        <v>7020.1946514594601</v>
      </c>
      <c r="E28" s="27">
        <f>'Cena na poramnuvanje'!E28*'Sreden kurs'!$D$8</f>
        <v>7299.14327818317</v>
      </c>
      <c r="F28" s="27">
        <f>'Cena na poramnuvanje'!F28*'Sreden kurs'!$D$8</f>
        <v>6385.4878602929302</v>
      </c>
      <c r="G28" s="27">
        <f>'Cena na poramnuvanje'!G28*'Sreden kurs'!$D$8</f>
        <v>5452.7326425172805</v>
      </c>
      <c r="H28" s="27">
        <f>'Cena na poramnuvanje'!H28*'Sreden kurs'!$D$8</f>
        <v>5234.9961140506857</v>
      </c>
      <c r="I28" s="27">
        <f>'Cena na poramnuvanje'!I28*'Sreden kurs'!$D$8</f>
        <v>5118.7412287972502</v>
      </c>
      <c r="J28" s="27">
        <f>'Cena na poramnuvanje'!J28*'Sreden kurs'!$D$8</f>
        <v>6544.1723470843681</v>
      </c>
      <c r="K28" s="27">
        <f>'Cena na poramnuvanje'!K28*'Sreden kurs'!$D$8</f>
        <v>6498.6477303653446</v>
      </c>
      <c r="L28" s="27">
        <f>'Cena na poramnuvanje'!L28*'Sreden kurs'!$D$8</f>
        <v>7259.9092584892087</v>
      </c>
      <c r="M28" s="27">
        <f>'Cena na poramnuvanje'!M28*'Sreden kurs'!$D$8</f>
        <v>6676.6773544953912</v>
      </c>
      <c r="N28" s="27">
        <f>'Cena na poramnuvanje'!N28*'Sreden kurs'!$D$8</f>
        <v>5781.013774315963</v>
      </c>
      <c r="O28" s="27">
        <f>'Cena na poramnuvanje'!O28*'Sreden kurs'!$D$8</f>
        <v>5918.6895901060016</v>
      </c>
      <c r="P28" s="27">
        <f>'Cena na poramnuvanje'!P28*'Sreden kurs'!$D$8</f>
        <v>6083.6847985154654</v>
      </c>
      <c r="Q28" s="27">
        <f>'Cena na poramnuvanje'!Q28*'Sreden kurs'!$D$8</f>
        <v>5806.75635250509</v>
      </c>
      <c r="R28" s="27">
        <f>'Cena na poramnuvanje'!R28*'Sreden kurs'!$D$8</f>
        <v>5623.854388760943</v>
      </c>
      <c r="S28" s="27">
        <f>'Cena na poramnuvanje'!S28*'Sreden kurs'!$D$8</f>
        <v>7656.5035348040301</v>
      </c>
      <c r="T28" s="27">
        <f>'Cena na poramnuvanje'!T28*'Sreden kurs'!$D$8</f>
        <v>7454.7302543627002</v>
      </c>
      <c r="U28" s="27">
        <f>'Cena na poramnuvanje'!U28*'Sreden kurs'!$D$8</f>
        <v>7564.7913471355214</v>
      </c>
      <c r="V28" s="27">
        <f>'Cena na poramnuvanje'!V28*'Sreden kurs'!$D$8</f>
        <v>7397.2872694412326</v>
      </c>
      <c r="W28" s="27">
        <f>'Cena na poramnuvanje'!W28*'Sreden kurs'!$D$8</f>
        <v>7161.4126035816162</v>
      </c>
      <c r="X28" s="27">
        <f>'Cena na poramnuvanje'!X28*'Sreden kurs'!$D$8</f>
        <v>7399.8109274522412</v>
      </c>
      <c r="Y28" s="27">
        <f>'Cena na poramnuvanje'!Y28*'Sreden kurs'!$D$8</f>
        <v>7349.2767366173002</v>
      </c>
      <c r="Z28" s="27">
        <f>'Cena na poramnuvanje'!Z28*'Sreden kurs'!$D$8</f>
        <v>7153.7583526360468</v>
      </c>
      <c r="AA28" s="28">
        <f>'Cena na poramnuvanje'!AA28*'Sreden kurs'!$D$8</f>
        <v>7021.9864049523803</v>
      </c>
    </row>
    <row r="29" spans="2:27" x14ac:dyDescent="0.25">
      <c r="B29" s="63"/>
      <c r="C29" s="6" t="s">
        <v>27</v>
      </c>
      <c r="D29" s="27">
        <f>'Cena na poramnuvanje'!D29*'Sreden kurs'!$D$8</f>
        <v>0</v>
      </c>
      <c r="E29" s="27">
        <f>'Cena na poramnuvanje'!E29*'Sreden kurs'!$D$8</f>
        <v>0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0</v>
      </c>
      <c r="J29" s="27">
        <f>'Cena na poramnuvanje'!J29*'Sreden kurs'!$D$8</f>
        <v>0</v>
      </c>
      <c r="K29" s="27">
        <f>'Cena na poramnuvanje'!K29*'Sreden kurs'!$D$8</f>
        <v>0</v>
      </c>
      <c r="L29" s="27">
        <f>'Cena na poramnuvanje'!L29*'Sreden kurs'!$D$8</f>
        <v>0</v>
      </c>
      <c r="M29" s="27">
        <f>'Cena na poramnuvanje'!M29*'Sreden kurs'!$D$8</f>
        <v>0</v>
      </c>
      <c r="N29" s="27">
        <f>'Cena na poramnuvanje'!N29*'Sreden kurs'!$D$8</f>
        <v>0</v>
      </c>
      <c r="O29" s="27">
        <f>'Cena na poramnuvanje'!O29*'Sreden kurs'!$D$8</f>
        <v>0</v>
      </c>
      <c r="P29" s="27">
        <f>'Cena na poramnuvanje'!P29*'Sreden kurs'!$D$8</f>
        <v>0</v>
      </c>
      <c r="Q29" s="27">
        <f>'Cena na poramnuvanje'!Q29*'Sreden kurs'!$D$8</f>
        <v>0</v>
      </c>
      <c r="R29" s="27">
        <f>'Cena na poramnuvanje'!R29*'Sreden kurs'!$D$8</f>
        <v>0</v>
      </c>
      <c r="S29" s="27">
        <f>'Cena na poramnuvanje'!S29*'Sreden kurs'!$D$8</f>
        <v>0</v>
      </c>
      <c r="T29" s="27">
        <f>'Cena na poramnuvanje'!T29*'Sreden kurs'!$D$8</f>
        <v>0</v>
      </c>
      <c r="U29" s="27">
        <f>'Cena na poramnuvanje'!U29*'Sreden kurs'!$D$8</f>
        <v>0</v>
      </c>
      <c r="V29" s="27">
        <f>'Cena na poramnuvanje'!V29*'Sreden kurs'!$D$8</f>
        <v>0</v>
      </c>
      <c r="W29" s="27">
        <f>'Cena na poramnuvanje'!W29*'Sreden kurs'!$D$8</f>
        <v>0</v>
      </c>
      <c r="X29" s="27">
        <f>'Cena na poramnuvanje'!X29*'Sreden kurs'!$D$8</f>
        <v>0</v>
      </c>
      <c r="Y29" s="27">
        <f>'Cena na poramnuvanje'!Y29*'Sreden kurs'!$D$8</f>
        <v>0</v>
      </c>
      <c r="Z29" s="27">
        <f>'Cena na poramnuvanje'!Z29*'Sreden kurs'!$D$8</f>
        <v>0</v>
      </c>
      <c r="AA29" s="28">
        <f>'Cena na poramnuvanje'!AA29*'Sreden kurs'!$D$8</f>
        <v>0</v>
      </c>
    </row>
    <row r="30" spans="2:27" x14ac:dyDescent="0.25">
      <c r="B30" s="63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0</v>
      </c>
      <c r="H30" s="27">
        <f>'Cena na poramnuvanje'!H30*'Sreden kurs'!$D$8</f>
        <v>0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4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0</v>
      </c>
      <c r="H31" s="29">
        <f>'Cena na poramnuvanje'!H31*'Sreden kurs'!$D$8</f>
        <v>0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2" t="str">
        <f>'Cena na poramnuvanje'!B32:B35</f>
        <v>08.08.2021</v>
      </c>
      <c r="C32" s="6" t="s">
        <v>26</v>
      </c>
      <c r="D32" s="27">
        <f>'Cena na poramnuvanje'!D32*'Sreden kurs'!$D$9</f>
        <v>7021.2250680000006</v>
      </c>
      <c r="E32" s="27">
        <f>'Cena na poramnuvanje'!E32*'Sreden kurs'!$D$9</f>
        <v>6303.858013231209</v>
      </c>
      <c r="F32" s="27">
        <f>'Cena na poramnuvanje'!F32*'Sreden kurs'!$D$9</f>
        <v>6361.8813231108807</v>
      </c>
      <c r="G32" s="27">
        <f>'Cena na poramnuvanje'!G32*'Sreden kurs'!$D$9</f>
        <v>6238.9545485025492</v>
      </c>
      <c r="H32" s="27">
        <f>'Cena na poramnuvanje'!H32*'Sreden kurs'!$D$9</f>
        <v>4298.3327400000007</v>
      </c>
      <c r="I32" s="27">
        <f>'Cena na poramnuvanje'!I32*'Sreden kurs'!$D$9</f>
        <v>2606.1720151111113</v>
      </c>
      <c r="J32" s="27">
        <f>'Cena na poramnuvanje'!J32*'Sreden kurs'!$D$9</f>
        <v>3079.2419450000002</v>
      </c>
      <c r="K32" s="27">
        <f>'Cena na poramnuvanje'!K32*'Sreden kurs'!$D$9</f>
        <v>5681.2882304680852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0</v>
      </c>
      <c r="O32" s="27">
        <f>'Cena na poramnuvanje'!O32*'Sreden kurs'!$D$9</f>
        <v>0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8107.7993100000003</v>
      </c>
      <c r="U32" s="27">
        <f>'Cena na poramnuvanje'!U32*'Sreden kurs'!$D$9</f>
        <v>8107.7993100000003</v>
      </c>
      <c r="V32" s="27">
        <f>'Cena na poramnuvanje'!V32*'Sreden kurs'!$D$9</f>
        <v>8107.7993100000003</v>
      </c>
      <c r="W32" s="27">
        <f>'Cena na poramnuvanje'!W32*'Sreden kurs'!$D$9</f>
        <v>8107.7993100000003</v>
      </c>
      <c r="X32" s="27">
        <f>'Cena na poramnuvanje'!X32*'Sreden kurs'!$D$9</f>
        <v>8107.7993100000003</v>
      </c>
      <c r="Y32" s="27">
        <f>'Cena na poramnuvanje'!Y32*'Sreden kurs'!$D$9</f>
        <v>8107.7993100000003</v>
      </c>
      <c r="Z32" s="27">
        <f>'Cena na poramnuvanje'!Z32*'Sreden kurs'!$D$9</f>
        <v>6523.3338874126393</v>
      </c>
      <c r="AA32" s="28">
        <f>'Cena na poramnuvanje'!AA32*'Sreden kurs'!$D$9</f>
        <v>5055.0879259650155</v>
      </c>
    </row>
    <row r="33" spans="2:27" x14ac:dyDescent="0.25">
      <c r="B33" s="63"/>
      <c r="C33" s="6" t="s">
        <v>27</v>
      </c>
      <c r="D33" s="27">
        <f>'Cena na poramnuvanje'!D33*'Sreden kurs'!$D$9</f>
        <v>0</v>
      </c>
      <c r="E33" s="27">
        <f>'Cena na poramnuvanje'!E33*'Sreden kurs'!$D$9</f>
        <v>0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0</v>
      </c>
      <c r="K33" s="27">
        <f>'Cena na poramnuvanje'!K33*'Sreden kurs'!$D$9</f>
        <v>0</v>
      </c>
      <c r="L33" s="27">
        <f>'Cena na poramnuvanje'!L33*'Sreden kurs'!$D$9</f>
        <v>1025.0816420000001</v>
      </c>
      <c r="M33" s="27">
        <f>'Cena na poramnuvanje'!M33*'Sreden kurs'!$D$9</f>
        <v>1384.8133520000001</v>
      </c>
      <c r="N33" s="27">
        <f>'Cena na poramnuvanje'!N33*'Sreden kurs'!$D$9</f>
        <v>1506.5686999999998</v>
      </c>
      <c r="O33" s="27">
        <f>'Cena na poramnuvanje'!O33*'Sreden kurs'!$D$9</f>
        <v>1701.5749787689131</v>
      </c>
      <c r="P33" s="27">
        <f>'Cena na poramnuvanje'!P33*'Sreden kurs'!$D$9</f>
        <v>1427.2432460000002</v>
      </c>
      <c r="Q33" s="27">
        <f>'Cena na poramnuvanje'!Q33*'Sreden kurs'!$D$9</f>
        <v>2173.1484840000003</v>
      </c>
      <c r="R33" s="27">
        <f>'Cena na poramnuvanje'!R33*'Sreden kurs'!$D$9</f>
        <v>2368.0800260000001</v>
      </c>
      <c r="S33" s="27">
        <f>'Cena na poramnuvanje'!S33*'Sreden kurs'!$D$9</f>
        <v>2114.7305140000003</v>
      </c>
      <c r="T33" s="27">
        <f>'Cena na poramnuvanje'!T33*'Sreden kurs'!$D$9</f>
        <v>0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0</v>
      </c>
      <c r="Y33" s="27">
        <f>'Cena na poramnuvanje'!Y33*'Sreden kurs'!$D$9</f>
        <v>0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3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0</v>
      </c>
      <c r="H34" s="27">
        <f>'Cena na poramnuvanje'!H34*'Sreden kurs'!$D$9</f>
        <v>0</v>
      </c>
      <c r="I34" s="27">
        <f>'Cena na poramnuvanje'!I34*'Sreden kurs'!$D$9</f>
        <v>0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4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0</v>
      </c>
      <c r="H35" s="29">
        <f>'Cena na poramnuvanje'!H35*'Sreden kurs'!$D$9</f>
        <v>0</v>
      </c>
      <c r="I35" s="29">
        <f>'Cena na poramnuvanje'!I35*'Sreden kurs'!$D$9</f>
        <v>0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2" t="str">
        <f>'Cena na poramnuvanje'!B36:B39</f>
        <v>09.08.2021</v>
      </c>
      <c r="C36" s="6" t="s">
        <v>26</v>
      </c>
      <c r="D36" s="27">
        <f>'Cena na poramnuvanje'!D36*'Sreden kurs'!$D$10</f>
        <v>4402.8701599999995</v>
      </c>
      <c r="E36" s="27">
        <f>'Cena na poramnuvanje'!E36*'Sreden kurs'!$D$10</f>
        <v>3537.6692780000003</v>
      </c>
      <c r="F36" s="27">
        <f>'Cena na poramnuvanje'!F36*'Sreden kurs'!$D$10</f>
        <v>3435.5915620000001</v>
      </c>
      <c r="G36" s="27">
        <f>'Cena na poramnuvanje'!G36*'Sreden kurs'!$D$10</f>
        <v>3599.7768040000001</v>
      </c>
      <c r="H36" s="27">
        <f>'Cena na poramnuvanje'!H36*'Sreden kurs'!$D$10</f>
        <v>0</v>
      </c>
      <c r="I36" s="27">
        <f>'Cena na poramnuvanje'!I36*'Sreden kurs'!$D$10</f>
        <v>7111.6191900000003</v>
      </c>
      <c r="J36" s="27">
        <f>'Cena na poramnuvanje'!J36*'Sreden kurs'!$D$10</f>
        <v>8107.7993100000003</v>
      </c>
      <c r="K36" s="27">
        <f>'Cena na poramnuvanje'!K36*'Sreden kurs'!$D$10</f>
        <v>7238.4032474457399</v>
      </c>
      <c r="L36" s="27">
        <f>'Cena na poramnuvanje'!L36*'Sreden kurs'!$D$10</f>
        <v>7141.3559100000002</v>
      </c>
      <c r="M36" s="27">
        <f>'Cena na poramnuvanje'!M36*'Sreden kurs'!$D$10</f>
        <v>7021.6736022588238</v>
      </c>
      <c r="N36" s="27">
        <f>'Cena na poramnuvanje'!N36*'Sreden kurs'!$D$10</f>
        <v>7020.8397143733328</v>
      </c>
      <c r="O36" s="27">
        <f>'Cena na poramnuvanje'!O36*'Sreden kurs'!$D$10</f>
        <v>7196.2346570243089</v>
      </c>
      <c r="P36" s="27">
        <f>'Cena na poramnuvanje'!P36*'Sreden kurs'!$D$10</f>
        <v>7216.3550166170844</v>
      </c>
      <c r="Q36" s="27">
        <f>'Cena na poramnuvanje'!Q36*'Sreden kurs'!$D$10</f>
        <v>7020.9146767809534</v>
      </c>
      <c r="R36" s="27">
        <f>'Cena na poramnuvanje'!R36*'Sreden kurs'!$D$10</f>
        <v>7210.8951087554442</v>
      </c>
      <c r="S36" s="27">
        <f>'Cena na poramnuvanje'!S36*'Sreden kurs'!$D$10</f>
        <v>7153.2985125588239</v>
      </c>
      <c r="T36" s="27">
        <f>'Cena na poramnuvanje'!T36*'Sreden kurs'!$D$10</f>
        <v>7069.3555080897813</v>
      </c>
      <c r="U36" s="27">
        <f>'Cena na poramnuvanje'!U36*'Sreden kurs'!$D$10</f>
        <v>7190.3580744639894</v>
      </c>
      <c r="V36" s="27">
        <f>'Cena na poramnuvanje'!V36*'Sreden kurs'!$D$10</f>
        <v>7156.8341260606649</v>
      </c>
      <c r="W36" s="27">
        <f>'Cena na poramnuvanje'!W36*'Sreden kurs'!$D$10</f>
        <v>7086.6459660183755</v>
      </c>
      <c r="X36" s="27">
        <f>'Cena na poramnuvanje'!X36*'Sreden kurs'!$D$10</f>
        <v>7308.4430864796905</v>
      </c>
      <c r="Y36" s="27">
        <f>'Cena na poramnuvanje'!Y36*'Sreden kurs'!$D$10</f>
        <v>7020.3842508163261</v>
      </c>
      <c r="Z36" s="27">
        <f>'Cena na poramnuvanje'!Z36*'Sreden kurs'!$D$10</f>
        <v>7374.5116137593977</v>
      </c>
      <c r="AA36" s="28">
        <f>'Cena na poramnuvanje'!AA36*'Sreden kurs'!$D$10</f>
        <v>7020.6188029295781</v>
      </c>
    </row>
    <row r="37" spans="2:27" x14ac:dyDescent="0.25">
      <c r="B37" s="63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0</v>
      </c>
      <c r="H37" s="27">
        <f>'Cena na poramnuvanje'!H37*'Sreden kurs'!$D$10</f>
        <v>0</v>
      </c>
      <c r="I37" s="27">
        <f>'Cena na poramnuvanje'!I37*'Sreden kurs'!$D$10</f>
        <v>0</v>
      </c>
      <c r="J37" s="27">
        <f>'Cena na poramnuvanje'!J37*'Sreden kurs'!$D$10</f>
        <v>0</v>
      </c>
      <c r="K37" s="27">
        <f>'Cena na poramnuvanje'!K37*'Sreden kurs'!$D$10</f>
        <v>0</v>
      </c>
      <c r="L37" s="27">
        <f>'Cena na poramnuvanje'!L37*'Sreden kurs'!$D$10</f>
        <v>0</v>
      </c>
      <c r="M37" s="27">
        <f>'Cena na poramnuvanje'!M37*'Sreden kurs'!$D$10</f>
        <v>0</v>
      </c>
      <c r="N37" s="27">
        <f>'Cena na poramnuvanje'!N37*'Sreden kurs'!$D$10</f>
        <v>0</v>
      </c>
      <c r="O37" s="27">
        <f>'Cena na poramnuvanje'!O37*'Sreden kurs'!$D$10</f>
        <v>0</v>
      </c>
      <c r="P37" s="27">
        <f>'Cena na poramnuvanje'!P37*'Sreden kurs'!$D$10</f>
        <v>0</v>
      </c>
      <c r="Q37" s="27">
        <f>'Cena na poramnuvanje'!Q37*'Sreden kurs'!$D$10</f>
        <v>0</v>
      </c>
      <c r="R37" s="27">
        <f>'Cena na poramnuvanje'!R37*'Sreden kurs'!$D$10</f>
        <v>0</v>
      </c>
      <c r="S37" s="27">
        <f>'Cena na poramnuvanje'!S37*'Sreden kurs'!$D$10</f>
        <v>0</v>
      </c>
      <c r="T37" s="27">
        <f>'Cena na poramnuvanje'!T37*'Sreden kurs'!$D$10</f>
        <v>0</v>
      </c>
      <c r="U37" s="27">
        <f>'Cena na poramnuvanje'!U37*'Sreden kurs'!$D$10</f>
        <v>0</v>
      </c>
      <c r="V37" s="27">
        <f>'Cena na poramnuvanje'!V37*'Sreden kurs'!$D$10</f>
        <v>0</v>
      </c>
      <c r="W37" s="27">
        <f>'Cena na poramnuvanje'!W37*'Sreden kurs'!$D$10</f>
        <v>0</v>
      </c>
      <c r="X37" s="27">
        <f>'Cena na poramnuvanje'!X37*'Sreden kurs'!$D$10</f>
        <v>0</v>
      </c>
      <c r="Y37" s="27">
        <f>'Cena na poramnuvanje'!Y37*'Sreden kurs'!$D$10</f>
        <v>0</v>
      </c>
      <c r="Z37" s="27">
        <f>'Cena na poramnuvanje'!Z37*'Sreden kurs'!$D$10</f>
        <v>0</v>
      </c>
      <c r="AA37" s="28">
        <f>'Cena na poramnuvanje'!AA37*'Sreden kurs'!$D$10</f>
        <v>0</v>
      </c>
    </row>
    <row r="38" spans="2:27" x14ac:dyDescent="0.25">
      <c r="B38" s="63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1630.1688260000001</v>
      </c>
      <c r="I38" s="27">
        <f>'Cena na poramnuvanje'!I38*'Sreden kurs'!$D$10</f>
        <v>0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4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4889.891552</v>
      </c>
      <c r="I39" s="29">
        <f>'Cena na poramnuvanje'!I39*'Sreden kurs'!$D$10</f>
        <v>0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2" t="str">
        <f>'Cena na poramnuvanje'!B40:B43</f>
        <v>10.08.2021</v>
      </c>
      <c r="C40" s="6" t="s">
        <v>26</v>
      </c>
      <c r="D40" s="27">
        <f>'Cena na poramnuvanje'!D40*'Sreden kurs'!$D$11</f>
        <v>7047.8412764825125</v>
      </c>
      <c r="E40" s="27">
        <f>'Cena na poramnuvanje'!E40*'Sreden kurs'!$D$11</f>
        <v>7021.2195772727264</v>
      </c>
      <c r="F40" s="27">
        <f>'Cena na poramnuvanje'!F40*'Sreden kurs'!$D$11</f>
        <v>6428.0723500000004</v>
      </c>
      <c r="G40" s="27">
        <f>'Cena na poramnuvanje'!G40*'Sreden kurs'!$D$11</f>
        <v>6158.6559222222222</v>
      </c>
      <c r="H40" s="27">
        <f>'Cena na poramnuvanje'!H40*'Sreden kurs'!$D$11</f>
        <v>6160.5007722222217</v>
      </c>
      <c r="I40" s="27">
        <f>'Cena na poramnuvanje'!I40*'Sreden kurs'!$D$11</f>
        <v>7122.3132500000002</v>
      </c>
      <c r="J40" s="27">
        <f>'Cena na poramnuvanje'!J40*'Sreden kurs'!$D$11</f>
        <v>7193.6460350231373</v>
      </c>
      <c r="K40" s="27">
        <f>'Cena na poramnuvanje'!K40*'Sreden kurs'!$D$11</f>
        <v>7202.4570329445605</v>
      </c>
      <c r="L40" s="27">
        <f>'Cena na poramnuvanje'!L40*'Sreden kurs'!$D$11</f>
        <v>7021.1745430555566</v>
      </c>
      <c r="M40" s="27">
        <f>'Cena na poramnuvanje'!M40*'Sreden kurs'!$D$11</f>
        <v>7051.1667023809514</v>
      </c>
      <c r="N40" s="27">
        <f>'Cena na poramnuvanje'!N40*'Sreden kurs'!$D$11</f>
        <v>7297.8893397913553</v>
      </c>
      <c r="O40" s="27">
        <f>'Cena na poramnuvanje'!O40*'Sreden kurs'!$D$11</f>
        <v>7140.2934716066484</v>
      </c>
      <c r="P40" s="27">
        <f>'Cena na poramnuvanje'!P40*'Sreden kurs'!$D$11</f>
        <v>7146.6818910864013</v>
      </c>
      <c r="Q40" s="27">
        <f>'Cena na poramnuvanje'!Q40*'Sreden kurs'!$D$11</f>
        <v>7158.7472165514928</v>
      </c>
      <c r="R40" s="27">
        <f>'Cena na poramnuvanje'!R40*'Sreden kurs'!$D$11</f>
        <v>7578.7447491896282</v>
      </c>
      <c r="S40" s="27">
        <f>'Cena na poramnuvanje'!S40*'Sreden kurs'!$D$11</f>
        <v>7593.7644145746162</v>
      </c>
      <c r="T40" s="27">
        <f>'Cena na poramnuvanje'!T40*'Sreden kurs'!$D$11</f>
        <v>7210.8216461102902</v>
      </c>
      <c r="U40" s="27">
        <f>'Cena na poramnuvanje'!U40*'Sreden kurs'!$D$11</f>
        <v>7152.42687120951</v>
      </c>
      <c r="V40" s="27">
        <f>'Cena na poramnuvanje'!V40*'Sreden kurs'!$D$11</f>
        <v>7061.0523705757441</v>
      </c>
      <c r="W40" s="27">
        <f>'Cena na poramnuvanje'!W40*'Sreden kurs'!$D$11</f>
        <v>7020.5043279411766</v>
      </c>
      <c r="X40" s="27">
        <f>'Cena na poramnuvanje'!X40*'Sreden kurs'!$D$11</f>
        <v>7020.1566035211272</v>
      </c>
      <c r="Y40" s="27">
        <f>'Cena na poramnuvanje'!Y40*'Sreden kurs'!$D$11</f>
        <v>7019.9617250000001</v>
      </c>
      <c r="Z40" s="27">
        <f>'Cena na poramnuvanje'!Z40*'Sreden kurs'!$D$11</f>
        <v>7019.8712911764705</v>
      </c>
      <c r="AA40" s="28">
        <f>'Cena na poramnuvanje'!AA40*'Sreden kurs'!$D$11</f>
        <v>7020.3334485074629</v>
      </c>
    </row>
    <row r="41" spans="2:27" x14ac:dyDescent="0.25">
      <c r="B41" s="63"/>
      <c r="C41" s="6" t="s">
        <v>27</v>
      </c>
      <c r="D41" s="27">
        <f>'Cena na poramnuvanje'!D41*'Sreden kurs'!$D$11</f>
        <v>0</v>
      </c>
      <c r="E41" s="27">
        <f>'Cena na poramnuvanje'!E41*'Sreden kurs'!$D$11</f>
        <v>0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0</v>
      </c>
      <c r="K41" s="27">
        <f>'Cena na poramnuvanje'!K41*'Sreden kurs'!$D$11</f>
        <v>0</v>
      </c>
      <c r="L41" s="27">
        <f>'Cena na poramnuvanje'!L41*'Sreden kurs'!$D$11</f>
        <v>0</v>
      </c>
      <c r="M41" s="27">
        <f>'Cena na poramnuvanje'!M41*'Sreden kurs'!$D$11</f>
        <v>0</v>
      </c>
      <c r="N41" s="27">
        <f>'Cena na poramnuvanje'!N41*'Sreden kurs'!$D$11</f>
        <v>0</v>
      </c>
      <c r="O41" s="27">
        <f>'Cena na poramnuvanje'!O41*'Sreden kurs'!$D$11</f>
        <v>0</v>
      </c>
      <c r="P41" s="27">
        <f>'Cena na poramnuvanje'!P41*'Sreden kurs'!$D$11</f>
        <v>0</v>
      </c>
      <c r="Q41" s="27">
        <f>'Cena na poramnuvanje'!Q41*'Sreden kurs'!$D$11</f>
        <v>0</v>
      </c>
      <c r="R41" s="27">
        <f>'Cena na poramnuvanje'!R41*'Sreden kurs'!$D$11</f>
        <v>0</v>
      </c>
      <c r="S41" s="27">
        <f>'Cena na poramnuvanje'!S41*'Sreden kurs'!$D$11</f>
        <v>0</v>
      </c>
      <c r="T41" s="27">
        <f>'Cena na poramnuvanje'!T41*'Sreden kurs'!$D$11</f>
        <v>0</v>
      </c>
      <c r="U41" s="27">
        <f>'Cena na poramnuvanje'!U41*'Sreden kurs'!$D$11</f>
        <v>0</v>
      </c>
      <c r="V41" s="27">
        <f>'Cena na poramnuvanje'!V41*'Sreden kurs'!$D$11</f>
        <v>0</v>
      </c>
      <c r="W41" s="27">
        <f>'Cena na poramnuvanje'!W41*'Sreden kurs'!$D$11</f>
        <v>0</v>
      </c>
      <c r="X41" s="27">
        <f>'Cena na poramnuvanje'!X41*'Sreden kurs'!$D$11</f>
        <v>0</v>
      </c>
      <c r="Y41" s="27">
        <f>'Cena na poramnuvanje'!Y41*'Sreden kurs'!$D$11</f>
        <v>0</v>
      </c>
      <c r="Z41" s="27">
        <f>'Cena na poramnuvanje'!Z41*'Sreden kurs'!$D$11</f>
        <v>0</v>
      </c>
      <c r="AA41" s="28">
        <f>'Cena na poramnuvanje'!AA41*'Sreden kurs'!$D$11</f>
        <v>0</v>
      </c>
    </row>
    <row r="42" spans="2:27" x14ac:dyDescent="0.25">
      <c r="B42" s="63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0</v>
      </c>
      <c r="G42" s="27">
        <f>'Cena na poramnuvanje'!G42*'Sreden kurs'!$D$11</f>
        <v>0</v>
      </c>
      <c r="H42" s="27">
        <f>'Cena na poramnuvanje'!H42*'Sreden kurs'!$D$11</f>
        <v>0</v>
      </c>
      <c r="I42" s="27">
        <f>'Cena na poramnuvanje'!I42*'Sreden kurs'!$D$11</f>
        <v>0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4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0</v>
      </c>
      <c r="G43" s="29">
        <f>'Cena na poramnuvanje'!G43*'Sreden kurs'!$D$11</f>
        <v>0</v>
      </c>
      <c r="H43" s="29">
        <f>'Cena na poramnuvanje'!H43*'Sreden kurs'!$D$11</f>
        <v>0</v>
      </c>
      <c r="I43" s="29">
        <f>'Cena na poramnuvanje'!I43*'Sreden kurs'!$D$11</f>
        <v>0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2" t="str">
        <f>'Cena na poramnuvanje'!B44:B47</f>
        <v>11.08.2021</v>
      </c>
      <c r="C44" s="6" t="s">
        <v>26</v>
      </c>
      <c r="D44" s="27">
        <f>'Cena na poramnuvanje'!D44*'Sreden kurs'!$D$12</f>
        <v>7068.9933271504269</v>
      </c>
      <c r="E44" s="27">
        <f>'Cena na poramnuvanje'!E44*'Sreden kurs'!$D$12</f>
        <v>6801.2765794044944</v>
      </c>
      <c r="F44" s="27">
        <f>'Cena na poramnuvanje'!F44*'Sreden kurs'!$D$12</f>
        <v>6707.4014409999991</v>
      </c>
      <c r="G44" s="27">
        <f>'Cena na poramnuvanje'!G44*'Sreden kurs'!$D$12</f>
        <v>6562.0628821011233</v>
      </c>
      <c r="H44" s="27">
        <f>'Cena na poramnuvanje'!H44*'Sreden kurs'!$D$12</f>
        <v>6580.2024940800002</v>
      </c>
      <c r="I44" s="27">
        <f>'Cena na poramnuvanje'!I44*'Sreden kurs'!$D$12</f>
        <v>7069.8123449816021</v>
      </c>
      <c r="J44" s="27">
        <f>'Cena na poramnuvanje'!J44*'Sreden kurs'!$D$12</f>
        <v>7160.793338558391</v>
      </c>
      <c r="K44" s="27">
        <f>'Cena na poramnuvanje'!K44*'Sreden kurs'!$D$12</f>
        <v>7251.0055471964051</v>
      </c>
      <c r="L44" s="27">
        <f>'Cena na poramnuvanje'!L44*'Sreden kurs'!$D$12</f>
        <v>7208.8458481272464</v>
      </c>
      <c r="M44" s="27">
        <f>'Cena na poramnuvanje'!M44*'Sreden kurs'!$D$12</f>
        <v>7182.5102169007923</v>
      </c>
      <c r="N44" s="27">
        <f>'Cena na poramnuvanje'!N44*'Sreden kurs'!$D$12</f>
        <v>7166.6055167920395</v>
      </c>
      <c r="O44" s="27">
        <f>'Cena na poramnuvanje'!O44*'Sreden kurs'!$D$12</f>
        <v>7128.893632149825</v>
      </c>
      <c r="P44" s="27">
        <f>'Cena na poramnuvanje'!P44*'Sreden kurs'!$D$12</f>
        <v>6892.6999064770071</v>
      </c>
      <c r="Q44" s="27">
        <f>'Cena na poramnuvanje'!Q44*'Sreden kurs'!$D$12</f>
        <v>6811.1621106252969</v>
      </c>
      <c r="R44" s="27">
        <f>'Cena na poramnuvanje'!R44*'Sreden kurs'!$D$12</f>
        <v>7211.3644164971474</v>
      </c>
      <c r="S44" s="27">
        <f>'Cena na poramnuvanje'!S44*'Sreden kurs'!$D$12</f>
        <v>7386.69976707772</v>
      </c>
      <c r="T44" s="27">
        <f>'Cena na poramnuvanje'!T44*'Sreden kurs'!$D$12</f>
        <v>7357.407907279694</v>
      </c>
      <c r="U44" s="27">
        <f>'Cena na poramnuvanje'!U44*'Sreden kurs'!$D$12</f>
        <v>7263.7460579909639</v>
      </c>
      <c r="V44" s="27">
        <f>'Cena na poramnuvanje'!V44*'Sreden kurs'!$D$12</f>
        <v>7194.9635485707004</v>
      </c>
      <c r="W44" s="27">
        <f>'Cena na poramnuvanje'!W44*'Sreden kurs'!$D$12</f>
        <v>7329.6344305481198</v>
      </c>
      <c r="X44" s="27">
        <f>'Cena na poramnuvanje'!X44*'Sreden kurs'!$D$12</f>
        <v>7800.3515349759564</v>
      </c>
      <c r="Y44" s="27">
        <f>'Cena na poramnuvanje'!Y44*'Sreden kurs'!$D$12</f>
        <v>7233.8671655466678</v>
      </c>
      <c r="Z44" s="27">
        <f>'Cena na poramnuvanje'!Z44*'Sreden kurs'!$D$12</f>
        <v>7167.2254593368416</v>
      </c>
      <c r="AA44" s="28">
        <f>'Cena na poramnuvanje'!AA44*'Sreden kurs'!$D$12</f>
        <v>7025.6570757087775</v>
      </c>
    </row>
    <row r="45" spans="2:27" x14ac:dyDescent="0.25">
      <c r="B45" s="63"/>
      <c r="C45" s="6" t="s">
        <v>27</v>
      </c>
      <c r="D45" s="27">
        <f>'Cena na poramnuvanje'!D45*'Sreden kurs'!$D$12</f>
        <v>0</v>
      </c>
      <c r="E45" s="27">
        <f>'Cena na poramnuvanje'!E45*'Sreden kurs'!$D$12</f>
        <v>0</v>
      </c>
      <c r="F45" s="27">
        <f>'Cena na poramnuvanje'!F45*'Sreden kurs'!$D$12</f>
        <v>0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0</v>
      </c>
      <c r="K45" s="27">
        <f>'Cena na poramnuvanje'!K45*'Sreden kurs'!$D$12</f>
        <v>0</v>
      </c>
      <c r="L45" s="27">
        <f>'Cena na poramnuvanje'!L45*'Sreden kurs'!$D$12</f>
        <v>0</v>
      </c>
      <c r="M45" s="27">
        <f>'Cena na poramnuvanje'!M45*'Sreden kurs'!$D$12</f>
        <v>0</v>
      </c>
      <c r="N45" s="27">
        <f>'Cena na poramnuvanje'!N45*'Sreden kurs'!$D$12</f>
        <v>0</v>
      </c>
      <c r="O45" s="27">
        <f>'Cena na poramnuvanje'!O45*'Sreden kurs'!$D$12</f>
        <v>0</v>
      </c>
      <c r="P45" s="27">
        <f>'Cena na poramnuvanje'!P45*'Sreden kurs'!$D$12</f>
        <v>0</v>
      </c>
      <c r="Q45" s="27">
        <f>'Cena na poramnuvanje'!Q45*'Sreden kurs'!$D$12</f>
        <v>0</v>
      </c>
      <c r="R45" s="27">
        <f>'Cena na poramnuvanje'!R45*'Sreden kurs'!$D$12</f>
        <v>0</v>
      </c>
      <c r="S45" s="27">
        <f>'Cena na poramnuvanje'!S45*'Sreden kurs'!$D$12</f>
        <v>0</v>
      </c>
      <c r="T45" s="27">
        <f>'Cena na poramnuvanje'!T45*'Sreden kurs'!$D$12</f>
        <v>0</v>
      </c>
      <c r="U45" s="27">
        <f>'Cena na poramnuvanje'!U45*'Sreden kurs'!$D$12</f>
        <v>0</v>
      </c>
      <c r="V45" s="27">
        <f>'Cena na poramnuvanje'!V45*'Sreden kurs'!$D$12</f>
        <v>0</v>
      </c>
      <c r="W45" s="27">
        <f>'Cena na poramnuvanje'!W45*'Sreden kurs'!$D$12</f>
        <v>0</v>
      </c>
      <c r="X45" s="27">
        <f>'Cena na poramnuvanje'!X45*'Sreden kurs'!$D$12</f>
        <v>0</v>
      </c>
      <c r="Y45" s="27">
        <f>'Cena na poramnuvanje'!Y45*'Sreden kurs'!$D$12</f>
        <v>0</v>
      </c>
      <c r="Z45" s="27">
        <f>'Cena na poramnuvanje'!Z45*'Sreden kurs'!$D$12</f>
        <v>0</v>
      </c>
      <c r="AA45" s="28">
        <f>'Cena na poramnuvanje'!AA45*'Sreden kurs'!$D$12</f>
        <v>0</v>
      </c>
    </row>
    <row r="46" spans="2:27" x14ac:dyDescent="0.25">
      <c r="B46" s="63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0</v>
      </c>
      <c r="G46" s="27">
        <f>'Cena na poramnuvanje'!G46*'Sreden kurs'!$D$12</f>
        <v>0</v>
      </c>
      <c r="H46" s="27">
        <f>'Cena na poramnuvanje'!H46*'Sreden kurs'!$D$12</f>
        <v>0</v>
      </c>
      <c r="I46" s="27">
        <f>'Cena na poramnuvanje'!I46*'Sreden kurs'!$D$12</f>
        <v>0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4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0</v>
      </c>
      <c r="G47" s="29">
        <f>'Cena na poramnuvanje'!G47*'Sreden kurs'!$D$12</f>
        <v>0</v>
      </c>
      <c r="H47" s="29">
        <f>'Cena na poramnuvanje'!H47*'Sreden kurs'!$D$12</f>
        <v>0</v>
      </c>
      <c r="I47" s="29">
        <f>'Cena na poramnuvanje'!I47*'Sreden kurs'!$D$12</f>
        <v>0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2" t="str">
        <f>'Cena na poramnuvanje'!B48:B51</f>
        <v>12.08.2021</v>
      </c>
      <c r="C48" s="6" t="s">
        <v>26</v>
      </c>
      <c r="D48" s="27">
        <f>'Cena na poramnuvanje'!D48*'Sreden kurs'!$D$13</f>
        <v>7021.030070338983</v>
      </c>
      <c r="E48" s="27">
        <f>'Cena na poramnuvanje'!E48*'Sreden kurs'!$D$13</f>
        <v>7021.4766018292676</v>
      </c>
      <c r="F48" s="27">
        <f>'Cena na poramnuvanje'!F48*'Sreden kurs'!$D$13</f>
        <v>7156.8046960247993</v>
      </c>
      <c r="G48" s="27">
        <f>'Cena na poramnuvanje'!G48*'Sreden kurs'!$D$13</f>
        <v>7215.219952830188</v>
      </c>
      <c r="H48" s="27">
        <f>'Cena na poramnuvanje'!H48*'Sreden kurs'!$D$13</f>
        <v>7021.1212391566269</v>
      </c>
      <c r="I48" s="27">
        <f>'Cena na poramnuvanje'!I48*'Sreden kurs'!$D$13</f>
        <v>6954.7342120253152</v>
      </c>
      <c r="J48" s="27">
        <f>'Cena na poramnuvanje'!J48*'Sreden kurs'!$D$13</f>
        <v>7021.4990999999991</v>
      </c>
      <c r="K48" s="27">
        <f>'Cena na poramnuvanje'!K48*'Sreden kurs'!$D$13</f>
        <v>7054.7530924878838</v>
      </c>
      <c r="L48" s="27">
        <f>'Cena na poramnuvanje'!L48*'Sreden kurs'!$D$13</f>
        <v>7021.1430763157896</v>
      </c>
      <c r="M48" s="27">
        <f>'Cena na poramnuvanje'!M48*'Sreden kurs'!$D$13</f>
        <v>7355.7723289473679</v>
      </c>
      <c r="N48" s="27">
        <f>'Cena na poramnuvanje'!N48*'Sreden kurs'!$D$13</f>
        <v>7206.5970103648424</v>
      </c>
      <c r="O48" s="27">
        <f>'Cena na poramnuvanje'!O48*'Sreden kurs'!$D$13</f>
        <v>7104.1099569793205</v>
      </c>
      <c r="P48" s="27">
        <f>'Cena na poramnuvanje'!P48*'Sreden kurs'!$D$13</f>
        <v>7357.1744745754804</v>
      </c>
      <c r="Q48" s="27">
        <f>'Cena na poramnuvanje'!Q48*'Sreden kurs'!$D$13</f>
        <v>7277.7205871757915</v>
      </c>
      <c r="R48" s="27">
        <f>'Cena na poramnuvanje'!R48*'Sreden kurs'!$D$13</f>
        <v>7159.671733117033</v>
      </c>
      <c r="S48" s="27">
        <f>'Cena na poramnuvanje'!S48*'Sreden kurs'!$D$13</f>
        <v>7021.0090617187498</v>
      </c>
      <c r="T48" s="27">
        <f>'Cena na poramnuvanje'!T48*'Sreden kurs'!$D$13</f>
        <v>7086.6276954382829</v>
      </c>
      <c r="U48" s="27">
        <f>'Cena na poramnuvanje'!U48*'Sreden kurs'!$D$13</f>
        <v>7020.5766750000003</v>
      </c>
      <c r="V48" s="27">
        <f>'Cena na poramnuvanje'!V48*'Sreden kurs'!$D$13</f>
        <v>7020.6996650000001</v>
      </c>
      <c r="W48" s="27">
        <f>'Cena na poramnuvanje'!W48*'Sreden kurs'!$D$13</f>
        <v>8108.115749999999</v>
      </c>
      <c r="X48" s="27">
        <f>'Cena na poramnuvanje'!X48*'Sreden kurs'!$D$13</f>
        <v>8108.115749999999</v>
      </c>
      <c r="Y48" s="27">
        <f>'Cena na poramnuvanje'!Y48*'Sreden kurs'!$D$13</f>
        <v>0</v>
      </c>
      <c r="Z48" s="27">
        <f>'Cena na poramnuvanje'!Z48*'Sreden kurs'!$D$13</f>
        <v>8108.115749999999</v>
      </c>
      <c r="AA48" s="28">
        <f>'Cena na poramnuvanje'!AA48*'Sreden kurs'!$D$13</f>
        <v>8108.115749999999</v>
      </c>
    </row>
    <row r="49" spans="2:27" x14ac:dyDescent="0.25">
      <c r="B49" s="63"/>
      <c r="C49" s="6" t="s">
        <v>27</v>
      </c>
      <c r="D49" s="27">
        <f>'Cena na poramnuvanje'!D49*'Sreden kurs'!$D$13</f>
        <v>0</v>
      </c>
      <c r="E49" s="27">
        <f>'Cena na poramnuvanje'!E49*'Sreden kurs'!$D$13</f>
        <v>0</v>
      </c>
      <c r="F49" s="27">
        <f>'Cena na poramnuvanje'!F49*'Sreden kurs'!$D$13</f>
        <v>0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0</v>
      </c>
      <c r="K49" s="27">
        <f>'Cena na poramnuvanje'!K49*'Sreden kurs'!$D$13</f>
        <v>0</v>
      </c>
      <c r="L49" s="27">
        <f>'Cena na poramnuvanje'!L49*'Sreden kurs'!$D$13</f>
        <v>0</v>
      </c>
      <c r="M49" s="27">
        <f>'Cena na poramnuvanje'!M49*'Sreden kurs'!$D$13</f>
        <v>0</v>
      </c>
      <c r="N49" s="27">
        <f>'Cena na poramnuvanje'!N49*'Sreden kurs'!$D$13</f>
        <v>0</v>
      </c>
      <c r="O49" s="27">
        <f>'Cena na poramnuvanje'!O49*'Sreden kurs'!$D$13</f>
        <v>0</v>
      </c>
      <c r="P49" s="27">
        <f>'Cena na poramnuvanje'!P49*'Sreden kurs'!$D$13</f>
        <v>0</v>
      </c>
      <c r="Q49" s="27">
        <f>'Cena na poramnuvanje'!Q49*'Sreden kurs'!$D$13</f>
        <v>0</v>
      </c>
      <c r="R49" s="27">
        <f>'Cena na poramnuvanje'!R49*'Sreden kurs'!$D$13</f>
        <v>0</v>
      </c>
      <c r="S49" s="27">
        <f>'Cena na poramnuvanje'!S49*'Sreden kurs'!$D$13</f>
        <v>0</v>
      </c>
      <c r="T49" s="27">
        <f>'Cena na poramnuvanje'!T49*'Sreden kurs'!$D$13</f>
        <v>0</v>
      </c>
      <c r="U49" s="27">
        <f>'Cena na poramnuvanje'!U49*'Sreden kurs'!$D$13</f>
        <v>0</v>
      </c>
      <c r="V49" s="27">
        <f>'Cena na poramnuvanje'!V49*'Sreden kurs'!$D$13</f>
        <v>0</v>
      </c>
      <c r="W49" s="27">
        <f>'Cena na poramnuvanje'!W49*'Sreden kurs'!$D$13</f>
        <v>0</v>
      </c>
      <c r="X49" s="27">
        <f>'Cena na poramnuvanje'!X49*'Sreden kurs'!$D$13</f>
        <v>0</v>
      </c>
      <c r="Y49" s="27">
        <f>'Cena na poramnuvanje'!Y49*'Sreden kurs'!$D$13</f>
        <v>5270.1215000000002</v>
      </c>
      <c r="Z49" s="27">
        <f>'Cena na poramnuvanje'!Z49*'Sreden kurs'!$D$13</f>
        <v>0</v>
      </c>
      <c r="AA49" s="28">
        <f>'Cena na poramnuvanje'!AA49*'Sreden kurs'!$D$13</f>
        <v>0</v>
      </c>
    </row>
    <row r="50" spans="2:27" x14ac:dyDescent="0.25">
      <c r="B50" s="63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0</v>
      </c>
      <c r="I50" s="27">
        <f>'Cena na poramnuvanje'!I50*'Sreden kurs'!$D$13</f>
        <v>0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4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0</v>
      </c>
      <c r="I51" s="29">
        <f>'Cena na poramnuvanje'!I51*'Sreden kurs'!$D$13</f>
        <v>0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2" t="str">
        <f>'Cena na poramnuvanje'!B52:B55</f>
        <v>13.08.2021</v>
      </c>
      <c r="C52" s="6" t="s">
        <v>26</v>
      </c>
      <c r="D52" s="27">
        <f>'Cena na poramnuvanje'!D52*'Sreden kurs'!$D$14</f>
        <v>8108.115749999999</v>
      </c>
      <c r="E52" s="27">
        <f>'Cena na poramnuvanje'!E52*'Sreden kurs'!$D$14</f>
        <v>7020.8841499999999</v>
      </c>
      <c r="F52" s="27">
        <f>'Cena na poramnuvanje'!F52*'Sreden kurs'!$D$14</f>
        <v>0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8108.115749999999</v>
      </c>
      <c r="J52" s="27">
        <f>'Cena na poramnuvanje'!J52*'Sreden kurs'!$D$14</f>
        <v>8108.115749999999</v>
      </c>
      <c r="K52" s="27">
        <f>'Cena na poramnuvanje'!K52*'Sreden kurs'!$D$14</f>
        <v>8108.115749999999</v>
      </c>
      <c r="L52" s="27">
        <f>'Cena na poramnuvanje'!L52*'Sreden kurs'!$D$14</f>
        <v>0</v>
      </c>
      <c r="M52" s="27">
        <f>'Cena na poramnuvanje'!M52*'Sreden kurs'!$D$14</f>
        <v>8108.115749999999</v>
      </c>
      <c r="N52" s="27">
        <f>'Cena na poramnuvanje'!N52*'Sreden kurs'!$D$14</f>
        <v>7620.4909720863898</v>
      </c>
      <c r="O52" s="27">
        <f>'Cena na poramnuvanje'!O52*'Sreden kurs'!$D$14</f>
        <v>8108.115749999999</v>
      </c>
      <c r="P52" s="27">
        <f>'Cena na poramnuvanje'!P52*'Sreden kurs'!$D$14</f>
        <v>7035.2061914303331</v>
      </c>
      <c r="Q52" s="27">
        <f>'Cena na poramnuvanje'!Q52*'Sreden kurs'!$D$14</f>
        <v>6828.3153527272725</v>
      </c>
      <c r="R52" s="27">
        <f>'Cena na poramnuvanje'!R52*'Sreden kurs'!$D$14</f>
        <v>7351.3751255288616</v>
      </c>
      <c r="S52" s="27">
        <f>'Cena na poramnuvanje'!S52*'Sreden kurs'!$D$14</f>
        <v>6823.4851999999992</v>
      </c>
      <c r="T52" s="27">
        <f>'Cena na poramnuvanje'!T52*'Sreden kurs'!$D$14</f>
        <v>7020.4782829999995</v>
      </c>
      <c r="U52" s="27">
        <f>'Cena na poramnuvanje'!U52*'Sreden kurs'!$D$14</f>
        <v>7020.6520933962256</v>
      </c>
      <c r="V52" s="27">
        <f>'Cena na poramnuvanje'!V52*'Sreden kurs'!$D$14</f>
        <v>7020.4520229729724</v>
      </c>
      <c r="W52" s="27">
        <f>'Cena na poramnuvanje'!W52*'Sreden kurs'!$D$14</f>
        <v>7020.2691999999997</v>
      </c>
      <c r="X52" s="27">
        <f>'Cena na poramnuvanje'!X52*'Sreden kurs'!$D$14</f>
        <v>7109.3865727401117</v>
      </c>
      <c r="Y52" s="27">
        <f>'Cena na poramnuvanje'!Y52*'Sreden kurs'!$D$14</f>
        <v>7020.2691999999997</v>
      </c>
      <c r="Z52" s="27">
        <f>'Cena na poramnuvanje'!Z52*'Sreden kurs'!$D$14</f>
        <v>7039.5849490933124</v>
      </c>
      <c r="AA52" s="28">
        <f>'Cena na poramnuvanje'!AA52*'Sreden kurs'!$D$14</f>
        <v>7020.5947617647053</v>
      </c>
    </row>
    <row r="53" spans="2:27" x14ac:dyDescent="0.25">
      <c r="B53" s="63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0</v>
      </c>
      <c r="L53" s="27">
        <f>'Cena na poramnuvanje'!L53*'Sreden kurs'!$D$14</f>
        <v>3749.3501499999998</v>
      </c>
      <c r="M53" s="27">
        <f>'Cena na poramnuvanje'!M53*'Sreden kurs'!$D$14</f>
        <v>0</v>
      </c>
      <c r="N53" s="27">
        <f>'Cena na poramnuvanje'!N53*'Sreden kurs'!$D$14</f>
        <v>0</v>
      </c>
      <c r="O53" s="27">
        <f>'Cena na poramnuvanje'!O53*'Sreden kurs'!$D$14</f>
        <v>0</v>
      </c>
      <c r="P53" s="27">
        <f>'Cena na poramnuvanje'!P53*'Sreden kurs'!$D$14</f>
        <v>0</v>
      </c>
      <c r="Q53" s="27">
        <f>'Cena na poramnuvanje'!Q53*'Sreden kurs'!$D$14</f>
        <v>0</v>
      </c>
      <c r="R53" s="27">
        <f>'Cena na poramnuvanje'!R53*'Sreden kurs'!$D$14</f>
        <v>0</v>
      </c>
      <c r="S53" s="27">
        <f>'Cena na poramnuvanje'!S53*'Sreden kurs'!$D$14</f>
        <v>0</v>
      </c>
      <c r="T53" s="27">
        <f>'Cena na poramnuvanje'!T53*'Sreden kurs'!$D$14</f>
        <v>0</v>
      </c>
      <c r="U53" s="27">
        <f>'Cena na poramnuvanje'!U53*'Sreden kurs'!$D$14</f>
        <v>0</v>
      </c>
      <c r="V53" s="27">
        <f>'Cena na poramnuvanje'!V53*'Sreden kurs'!$D$14</f>
        <v>0</v>
      </c>
      <c r="W53" s="27">
        <f>'Cena na poramnuvanje'!W53*'Sreden kurs'!$D$14</f>
        <v>0</v>
      </c>
      <c r="X53" s="27">
        <f>'Cena na poramnuvanje'!X53*'Sreden kurs'!$D$14</f>
        <v>0</v>
      </c>
      <c r="Y53" s="27">
        <f>'Cena na poramnuvanje'!Y53*'Sreden kurs'!$D$14</f>
        <v>0</v>
      </c>
      <c r="Z53" s="27">
        <f>'Cena na poramnuvanje'!Z53*'Sreden kurs'!$D$14</f>
        <v>0</v>
      </c>
      <c r="AA53" s="28">
        <f>'Cena na poramnuvanje'!AA53*'Sreden kurs'!$D$14</f>
        <v>0</v>
      </c>
    </row>
    <row r="54" spans="2:27" x14ac:dyDescent="0.25">
      <c r="B54" s="63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2498.5418500000001</v>
      </c>
      <c r="G54" s="27">
        <f>'Cena na poramnuvanje'!G54*'Sreden kurs'!$D$14</f>
        <v>2458.5700999999999</v>
      </c>
      <c r="H54" s="27">
        <f>'Cena na poramnuvanje'!H54*'Sreden kurs'!$D$14</f>
        <v>2499.7717499999999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4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7495.6255499999997</v>
      </c>
      <c r="G55" s="29">
        <f>'Cena na poramnuvanje'!G55*'Sreden kurs'!$D$14</f>
        <v>7375.7102999999997</v>
      </c>
      <c r="H55" s="29">
        <f>'Cena na poramnuvanje'!H55*'Sreden kurs'!$D$14</f>
        <v>7499.3152499999997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2" t="str">
        <f>'Cena na poramnuvanje'!B56:B59</f>
        <v>14.08.2021</v>
      </c>
      <c r="C56" s="6" t="s">
        <v>26</v>
      </c>
      <c r="D56" s="27">
        <f>'Cena na poramnuvanje'!D56*'Sreden kurs'!$D$15</f>
        <v>8108.115749999999</v>
      </c>
      <c r="E56" s="27">
        <f>'Cena na poramnuvanje'!E56*'Sreden kurs'!$D$15</f>
        <v>7263.1744499999995</v>
      </c>
      <c r="F56" s="27">
        <f>'Cena na poramnuvanje'!F56*'Sreden kurs'!$D$15</f>
        <v>6737.3922000000002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7020.2692000000006</v>
      </c>
      <c r="L56" s="27">
        <f>'Cena na poramnuvanje'!L56*'Sreden kurs'!$D$15</f>
        <v>7020.2691999999997</v>
      </c>
      <c r="M56" s="27">
        <f>'Cena na poramnuvanje'!M56*'Sreden kurs'!$D$15</f>
        <v>7969.7519999999995</v>
      </c>
      <c r="N56" s="27">
        <f>'Cena na poramnuvanje'!N56*'Sreden kurs'!$D$15</f>
        <v>8052.7702499999987</v>
      </c>
      <c r="O56" s="27">
        <f>'Cena na poramnuvanje'!O56*'Sreden kurs'!$D$15</f>
        <v>7502.4105439866371</v>
      </c>
      <c r="P56" s="27">
        <f>'Cena na poramnuvanje'!P56*'Sreden kurs'!$D$15</f>
        <v>8108.115749999999</v>
      </c>
      <c r="Q56" s="27">
        <f>'Cena na poramnuvanje'!Q56*'Sreden kurs'!$D$15</f>
        <v>7276.6776188392669</v>
      </c>
      <c r="R56" s="27">
        <f>'Cena na poramnuvanje'!R56*'Sreden kurs'!$D$15</f>
        <v>7209.2905156967836</v>
      </c>
      <c r="S56" s="27">
        <f>'Cena na poramnuvanje'!S56*'Sreden kurs'!$D$15</f>
        <v>7021.0332287878773</v>
      </c>
      <c r="T56" s="27">
        <f>'Cena na poramnuvanje'!T56*'Sreden kurs'!$D$15</f>
        <v>7020.4741833333337</v>
      </c>
      <c r="U56" s="27">
        <f>'Cena na poramnuvanje'!U56*'Sreden kurs'!$D$15</f>
        <v>7020.2691999999997</v>
      </c>
      <c r="V56" s="27">
        <f>'Cena na poramnuvanje'!V56*'Sreden kurs'!$D$15</f>
        <v>7020.2691999999997</v>
      </c>
      <c r="W56" s="27">
        <f>'Cena na poramnuvanje'!W56*'Sreden kurs'!$D$15</f>
        <v>7020.2692000000006</v>
      </c>
      <c r="X56" s="27">
        <f>'Cena na poramnuvanje'!X56*'Sreden kurs'!$D$15</f>
        <v>7020.2691999999997</v>
      </c>
      <c r="Y56" s="27">
        <f>'Cena na poramnuvanje'!Y56*'Sreden kurs'!$D$15</f>
        <v>7020.2691999999997</v>
      </c>
      <c r="Z56" s="27">
        <f>'Cena na poramnuvanje'!Z56*'Sreden kurs'!$D$15</f>
        <v>7020.2691999999997</v>
      </c>
      <c r="AA56" s="28">
        <f>'Cena na poramnuvanje'!AA56*'Sreden kurs'!$D$15</f>
        <v>7094.2792635135129</v>
      </c>
    </row>
    <row r="57" spans="2:27" x14ac:dyDescent="0.25">
      <c r="B57" s="63"/>
      <c r="C57" s="6" t="s">
        <v>27</v>
      </c>
      <c r="D57" s="27">
        <f>'Cena na poramnuvanje'!D57*'Sreden kurs'!$D$15</f>
        <v>0</v>
      </c>
      <c r="E57" s="27">
        <f>'Cena na poramnuvanje'!E57*'Sreden kurs'!$D$15</f>
        <v>0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0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0</v>
      </c>
      <c r="Q57" s="27">
        <f>'Cena na poramnuvanje'!Q57*'Sreden kurs'!$D$15</f>
        <v>0</v>
      </c>
      <c r="R57" s="27">
        <f>'Cena na poramnuvanje'!R57*'Sreden kurs'!$D$15</f>
        <v>0</v>
      </c>
      <c r="S57" s="27">
        <f>'Cena na poramnuvanje'!S57*'Sreden kurs'!$D$15</f>
        <v>0</v>
      </c>
      <c r="T57" s="27">
        <f>'Cena na poramnuvanje'!T57*'Sreden kurs'!$D$15</f>
        <v>0</v>
      </c>
      <c r="U57" s="27">
        <f>'Cena na poramnuvanje'!U57*'Sreden kurs'!$D$15</f>
        <v>0</v>
      </c>
      <c r="V57" s="27">
        <f>'Cena na poramnuvanje'!V57*'Sreden kurs'!$D$15</f>
        <v>0</v>
      </c>
      <c r="W57" s="27">
        <f>'Cena na poramnuvanje'!W57*'Sreden kurs'!$D$15</f>
        <v>0</v>
      </c>
      <c r="X57" s="27">
        <f>'Cena na poramnuvanje'!X57*'Sreden kurs'!$D$15</f>
        <v>0</v>
      </c>
      <c r="Y57" s="27">
        <f>'Cena na poramnuvanje'!Y57*'Sreden kurs'!$D$15</f>
        <v>0</v>
      </c>
      <c r="Z57" s="27">
        <f>'Cena na poramnuvanje'!Z57*'Sreden kurs'!$D$15</f>
        <v>0</v>
      </c>
      <c r="AA57" s="28">
        <f>'Cena na poramnuvanje'!AA57*'Sreden kurs'!$D$15</f>
        <v>0</v>
      </c>
    </row>
    <row r="58" spans="2:27" x14ac:dyDescent="0.25">
      <c r="B58" s="63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2135.7213499999998</v>
      </c>
      <c r="H58" s="27">
        <f>'Cena na poramnuvanje'!H58*'Sreden kurs'!$D$15</f>
        <v>2123.4223499999998</v>
      </c>
      <c r="I58" s="27">
        <f>'Cena na poramnuvanje'!I58*'Sreden kurs'!$D$15</f>
        <v>2127.7269999999999</v>
      </c>
      <c r="J58" s="27">
        <f>'Cena na poramnuvanje'!J58*'Sreden kurs'!$D$15</f>
        <v>2544.0481499999996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4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6406.5491000000002</v>
      </c>
      <c r="H59" s="29">
        <f>'Cena na poramnuvanje'!H59*'Sreden kurs'!$D$15</f>
        <v>6370.2670500000004</v>
      </c>
      <c r="I59" s="29">
        <f>'Cena na poramnuvanje'!I59*'Sreden kurs'!$D$15</f>
        <v>6383.1809999999996</v>
      </c>
      <c r="J59" s="29">
        <f>'Cena na poramnuvanje'!J59*'Sreden kurs'!$D$15</f>
        <v>7631.5294999999996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2" t="str">
        <f>'Cena na poramnuvanje'!B60:B63</f>
        <v>15.08.2021</v>
      </c>
      <c r="C60" s="6" t="s">
        <v>26</v>
      </c>
      <c r="D60" s="27">
        <f>'Cena na poramnuvanje'!D60*'Sreden kurs'!$D$16</f>
        <v>7020.2691999999997</v>
      </c>
      <c r="E60" s="27">
        <f>'Cena na poramnuvanje'!E60*'Sreden kurs'!$D$16</f>
        <v>7020.8841499999999</v>
      </c>
      <c r="F60" s="27">
        <f>'Cena na poramnuvanje'!F60*'Sreden kurs'!$D$16</f>
        <v>0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0</v>
      </c>
      <c r="N60" s="27">
        <f>'Cena na poramnuvanje'!N60*'Sreden kurs'!$D$16</f>
        <v>7473.4873499999994</v>
      </c>
      <c r="O60" s="27">
        <f>'Cena na poramnuvanje'!O60*'Sreden kurs'!$D$16</f>
        <v>7268.0940499999997</v>
      </c>
      <c r="P60" s="27">
        <f>'Cena na poramnuvanje'!P60*'Sreden kurs'!$D$16</f>
        <v>7473.4873499999994</v>
      </c>
      <c r="Q60" s="27">
        <f>'Cena na poramnuvanje'!Q60*'Sreden kurs'!$D$16</f>
        <v>7473.4873499999994</v>
      </c>
      <c r="R60" s="27">
        <f>'Cena na poramnuvanje'!R60*'Sreden kurs'!$D$16</f>
        <v>7478.4069500000005</v>
      </c>
      <c r="S60" s="27">
        <f>'Cena na poramnuvanje'!S60*'Sreden kurs'!$D$16</f>
        <v>7646.2883000000011</v>
      </c>
      <c r="T60" s="27">
        <f>'Cena na poramnuvanje'!T60*'Sreden kurs'!$D$16</f>
        <v>7787.1118499999993</v>
      </c>
      <c r="U60" s="27">
        <f>'Cena na poramnuvanje'!U60*'Sreden kurs'!$D$16</f>
        <v>8108.115749999999</v>
      </c>
      <c r="V60" s="27">
        <f>'Cena na poramnuvanje'!V60*'Sreden kurs'!$D$16</f>
        <v>8108.115749999999</v>
      </c>
      <c r="W60" s="27">
        <f>'Cena na poramnuvanje'!W60*'Sreden kurs'!$D$16</f>
        <v>0</v>
      </c>
      <c r="X60" s="27">
        <f>'Cena na poramnuvanje'!X60*'Sreden kurs'!$D$16</f>
        <v>0</v>
      </c>
      <c r="Y60" s="27">
        <f>'Cena na poramnuvanje'!Y60*'Sreden kurs'!$D$16</f>
        <v>0</v>
      </c>
      <c r="Z60" s="27">
        <f>'Cena na poramnuvanje'!Z60*'Sreden kurs'!$D$16</f>
        <v>8108.115749999999</v>
      </c>
      <c r="AA60" s="28">
        <f>'Cena na poramnuvanje'!AA60*'Sreden kurs'!$D$16</f>
        <v>0</v>
      </c>
    </row>
    <row r="61" spans="2:27" x14ac:dyDescent="0.25">
      <c r="B61" s="63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0</v>
      </c>
      <c r="G61" s="27">
        <f>'Cena na poramnuvanje'!G61*'Sreden kurs'!$D$16</f>
        <v>0</v>
      </c>
      <c r="H61" s="27">
        <f>'Cena na poramnuvanje'!H61*'Sreden kurs'!$D$16</f>
        <v>0</v>
      </c>
      <c r="I61" s="27">
        <f>'Cena na poramnuvanje'!I61*'Sreden kurs'!$D$16</f>
        <v>1292.676286865149</v>
      </c>
      <c r="J61" s="27">
        <f>'Cena na poramnuvanje'!J61*'Sreden kurs'!$D$16</f>
        <v>1212.6813999999999</v>
      </c>
      <c r="K61" s="27">
        <f>'Cena na poramnuvanje'!K61*'Sreden kurs'!$D$16</f>
        <v>1459.8912999999998</v>
      </c>
      <c r="L61" s="27">
        <f>'Cena na poramnuvanje'!L61*'Sreden kurs'!$D$16</f>
        <v>2422.9029999999993</v>
      </c>
      <c r="M61" s="27">
        <f>'Cena na poramnuvanje'!M61*'Sreden kurs'!$D$16</f>
        <v>2491.1624499999998</v>
      </c>
      <c r="N61" s="27">
        <f>'Cena na poramnuvanje'!N61*'Sreden kurs'!$D$16</f>
        <v>0</v>
      </c>
      <c r="O61" s="27">
        <f>'Cena na poramnuvanje'!O61*'Sreden kurs'!$D$16</f>
        <v>0</v>
      </c>
      <c r="P61" s="27">
        <f>'Cena na poramnuvanje'!P61*'Sreden kurs'!$D$16</f>
        <v>0</v>
      </c>
      <c r="Q61" s="27">
        <f>'Cena na poramnuvanje'!Q61*'Sreden kurs'!$D$16</f>
        <v>0</v>
      </c>
      <c r="R61" s="27">
        <f>'Cena na poramnuvanje'!R61*'Sreden kurs'!$D$16</f>
        <v>0</v>
      </c>
      <c r="S61" s="27">
        <f>'Cena na poramnuvanje'!S61*'Sreden kurs'!$D$16</f>
        <v>0</v>
      </c>
      <c r="T61" s="27">
        <f>'Cena na poramnuvanje'!T61*'Sreden kurs'!$D$16</f>
        <v>0</v>
      </c>
      <c r="U61" s="27">
        <f>'Cena na poramnuvanje'!U61*'Sreden kurs'!$D$16</f>
        <v>0</v>
      </c>
      <c r="V61" s="27">
        <f>'Cena na poramnuvanje'!V61*'Sreden kurs'!$D$16</f>
        <v>0</v>
      </c>
      <c r="W61" s="27">
        <f>'Cena na poramnuvanje'!W61*'Sreden kurs'!$D$16</f>
        <v>3656.4927000000002</v>
      </c>
      <c r="X61" s="27">
        <f>'Cena na poramnuvanje'!X61*'Sreden kurs'!$D$16</f>
        <v>4276.9772499999999</v>
      </c>
      <c r="Y61" s="27">
        <f>'Cena na poramnuvanje'!Y61*'Sreden kurs'!$D$16</f>
        <v>3997.1749999999997</v>
      </c>
      <c r="Z61" s="27">
        <f>'Cena na poramnuvanje'!Z61*'Sreden kurs'!$D$16</f>
        <v>0</v>
      </c>
      <c r="AA61" s="28">
        <f>'Cena na poramnuvanje'!AA61*'Sreden kurs'!$D$16</f>
        <v>3075.3649499999997</v>
      </c>
    </row>
    <row r="62" spans="2:27" x14ac:dyDescent="0.25">
      <c r="B62" s="63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3011.4101499999997</v>
      </c>
      <c r="G62" s="27">
        <f>'Cena na poramnuvanje'!G62*'Sreden kurs'!$D$16</f>
        <v>2953.6048500000002</v>
      </c>
      <c r="H62" s="27">
        <f>'Cena na poramnuvanje'!H62*'Sreden kurs'!$D$16</f>
        <v>2764.8152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4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9033.6154999999999</v>
      </c>
      <c r="G63" s="29">
        <f>'Cena na poramnuvanje'!G63*'Sreden kurs'!$D$16</f>
        <v>8860.8145499999991</v>
      </c>
      <c r="H63" s="29">
        <f>'Cena na poramnuvanje'!H63*'Sreden kurs'!$D$16</f>
        <v>8294.4455999999991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2" t="str">
        <f>'Cena na poramnuvanje'!B64:B67</f>
        <v>16.08.2021</v>
      </c>
      <c r="C64" s="6" t="s">
        <v>26</v>
      </c>
      <c r="D64" s="27">
        <f>'Cena na poramnuvanje'!D64*'Sreden kurs'!$D$17</f>
        <v>7268.0940499999997</v>
      </c>
      <c r="E64" s="27">
        <f>'Cena na poramnuvanje'!E64*'Sreden kurs'!$D$17</f>
        <v>0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0</v>
      </c>
      <c r="K64" s="27">
        <f>'Cena na poramnuvanje'!K64*'Sreden kurs'!$D$17</f>
        <v>7021.81994347826</v>
      </c>
      <c r="L64" s="27">
        <f>'Cena na poramnuvanje'!L64*'Sreden kurs'!$D$17</f>
        <v>7021.0804106382984</v>
      </c>
      <c r="M64" s="27">
        <f>'Cena na poramnuvanje'!M64*'Sreden kurs'!$D$17</f>
        <v>7322.0650350886781</v>
      </c>
      <c r="N64" s="27">
        <f>'Cena na poramnuvanje'!N64*'Sreden kurs'!$D$17</f>
        <v>7530.0504959315831</v>
      </c>
      <c r="O64" s="27">
        <f>'Cena na poramnuvanje'!O64*'Sreden kurs'!$D$17</f>
        <v>7657.1429747812053</v>
      </c>
      <c r="P64" s="27">
        <f>'Cena na poramnuvanje'!P64*'Sreden kurs'!$D$17</f>
        <v>7690.8366744342147</v>
      </c>
      <c r="Q64" s="27">
        <f>'Cena na poramnuvanje'!Q64*'Sreden kurs'!$D$17</f>
        <v>7727.4540489891133</v>
      </c>
      <c r="R64" s="27">
        <f>'Cena na poramnuvanje'!R64*'Sreden kurs'!$D$17</f>
        <v>7496.475119477911</v>
      </c>
      <c r="S64" s="27">
        <f>'Cena na poramnuvanje'!S64*'Sreden kurs'!$D$17</f>
        <v>7381.2072354793099</v>
      </c>
      <c r="T64" s="27">
        <f>'Cena na poramnuvanje'!T64*'Sreden kurs'!$D$17</f>
        <v>8108.115749999999</v>
      </c>
      <c r="U64" s="27">
        <f>'Cena na poramnuvanje'!U64*'Sreden kurs'!$D$17</f>
        <v>7608.0609213330554</v>
      </c>
      <c r="V64" s="27">
        <f>'Cena na poramnuvanje'!V64*'Sreden kurs'!$D$17</f>
        <v>8108.115749999999</v>
      </c>
      <c r="W64" s="27">
        <f>'Cena na poramnuvanje'!W64*'Sreden kurs'!$D$17</f>
        <v>0</v>
      </c>
      <c r="X64" s="27">
        <f>'Cena na poramnuvanje'!X64*'Sreden kurs'!$D$17</f>
        <v>8108.115749999999</v>
      </c>
      <c r="Y64" s="27">
        <f>'Cena na poramnuvanje'!Y64*'Sreden kurs'!$D$17</f>
        <v>8108.1157499999972</v>
      </c>
      <c r="Z64" s="27">
        <f>'Cena na poramnuvanje'!Z64*'Sreden kurs'!$D$17</f>
        <v>8108.1157499999972</v>
      </c>
      <c r="AA64" s="28">
        <f>'Cena na poramnuvanje'!AA64*'Sreden kurs'!$D$17</f>
        <v>8108.1157499999972</v>
      </c>
    </row>
    <row r="65" spans="2:27" x14ac:dyDescent="0.25">
      <c r="B65" s="63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0</v>
      </c>
      <c r="G65" s="27">
        <f>'Cena na poramnuvanje'!G65*'Sreden kurs'!$D$17</f>
        <v>0</v>
      </c>
      <c r="H65" s="27">
        <f>'Cena na poramnuvanje'!H65*'Sreden kurs'!$D$17</f>
        <v>1389.787</v>
      </c>
      <c r="I65" s="27">
        <f>'Cena na poramnuvanje'!I65*'Sreden kurs'!$D$17</f>
        <v>1453.7418</v>
      </c>
      <c r="J65" s="27">
        <f>'Cena na poramnuvanje'!J65*'Sreden kurs'!$D$17</f>
        <v>0</v>
      </c>
      <c r="K65" s="27">
        <f>'Cena na poramnuvanje'!K65*'Sreden kurs'!$D$17</f>
        <v>0</v>
      </c>
      <c r="L65" s="27">
        <f>'Cena na poramnuvanje'!L65*'Sreden kurs'!$D$17</f>
        <v>0</v>
      </c>
      <c r="M65" s="27">
        <f>'Cena na poramnuvanje'!M65*'Sreden kurs'!$D$17</f>
        <v>0</v>
      </c>
      <c r="N65" s="27">
        <f>'Cena na poramnuvanje'!N65*'Sreden kurs'!$D$17</f>
        <v>0</v>
      </c>
      <c r="O65" s="27">
        <f>'Cena na poramnuvanje'!O65*'Sreden kurs'!$D$17</f>
        <v>0</v>
      </c>
      <c r="P65" s="27">
        <f>'Cena na poramnuvanje'!P65*'Sreden kurs'!$D$17</f>
        <v>0</v>
      </c>
      <c r="Q65" s="27">
        <f>'Cena na poramnuvanje'!Q65*'Sreden kurs'!$D$17</f>
        <v>0</v>
      </c>
      <c r="R65" s="27">
        <f>'Cena na poramnuvanje'!R65*'Sreden kurs'!$D$17</f>
        <v>0</v>
      </c>
      <c r="S65" s="27">
        <f>'Cena na poramnuvanje'!S65*'Sreden kurs'!$D$17</f>
        <v>0</v>
      </c>
      <c r="T65" s="27">
        <f>'Cena na poramnuvanje'!T65*'Sreden kurs'!$D$17</f>
        <v>0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4241.3101499999993</v>
      </c>
      <c r="X65" s="27">
        <f>'Cena na poramnuvanje'!X65*'Sreden kurs'!$D$17</f>
        <v>0</v>
      </c>
      <c r="Y65" s="27">
        <f>'Cena na poramnuvanje'!Y65*'Sreden kurs'!$D$17</f>
        <v>0</v>
      </c>
      <c r="Z65" s="27">
        <f>'Cena na poramnuvanje'!Z65*'Sreden kurs'!$D$17</f>
        <v>0</v>
      </c>
      <c r="AA65" s="28">
        <f>'Cena na poramnuvanje'!AA65*'Sreden kurs'!$D$17</f>
        <v>0</v>
      </c>
    </row>
    <row r="66" spans="2:27" x14ac:dyDescent="0.25">
      <c r="B66" s="63"/>
      <c r="C66" s="6" t="s">
        <v>28</v>
      </c>
      <c r="D66" s="27">
        <f>'Cena na poramnuvanje'!D66*'Sreden kurs'!$D$17</f>
        <v>0</v>
      </c>
      <c r="E66" s="27">
        <f>'Cena na poramnuvanje'!E66*'Sreden kurs'!$D$17</f>
        <v>2316.51665</v>
      </c>
      <c r="F66" s="27">
        <f>'Cena na poramnuvanje'!F66*'Sreden kurs'!$D$17</f>
        <v>2316.51665</v>
      </c>
      <c r="G66" s="27">
        <f>'Cena na poramnuvanje'!G66*'Sreden kurs'!$D$17</f>
        <v>1993.6678999999999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3845.28235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4"/>
      <c r="C67" s="9" t="s">
        <v>29</v>
      </c>
      <c r="D67" s="29">
        <f>'Cena na poramnuvanje'!D67*'Sreden kurs'!$D$17</f>
        <v>0</v>
      </c>
      <c r="E67" s="29">
        <f>'Cena na poramnuvanje'!E67*'Sreden kurs'!$D$17</f>
        <v>6948.9349999999995</v>
      </c>
      <c r="F67" s="29">
        <f>'Cena na poramnuvanje'!F67*'Sreden kurs'!$D$17</f>
        <v>6948.9349999999995</v>
      </c>
      <c r="G67" s="29">
        <f>'Cena na poramnuvanje'!G67*'Sreden kurs'!$D$17</f>
        <v>5981.0037000000002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11535.84705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2" t="str">
        <f>'Cena na poramnuvanje'!B68:B71</f>
        <v>17.08.2021</v>
      </c>
      <c r="C68" s="6" t="s">
        <v>26</v>
      </c>
      <c r="D68" s="27">
        <f>'Cena na poramnuvanje'!D68*'Sreden kurs'!$D$18</f>
        <v>6312.0399836609322</v>
      </c>
      <c r="E68" s="27">
        <f>'Cena na poramnuvanje'!E68*'Sreden kurs'!$D$18</f>
        <v>5078.8720499999999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5968.4382216666663</v>
      </c>
      <c r="J68" s="27">
        <f>'Cena na poramnuvanje'!J68*'Sreden kurs'!$D$18</f>
        <v>6292.7833499999997</v>
      </c>
      <c r="K68" s="27">
        <f>'Cena na poramnuvanje'!K68*'Sreden kurs'!$D$18</f>
        <v>7021.1476999999995</v>
      </c>
      <c r="L68" s="27">
        <f>'Cena na poramnuvanje'!L68*'Sreden kurs'!$D$18</f>
        <v>7021.1916249999995</v>
      </c>
      <c r="M68" s="27">
        <f>'Cena na poramnuvanje'!M68*'Sreden kurs'!$D$18</f>
        <v>7020.5766750000003</v>
      </c>
      <c r="N68" s="27">
        <f>'Cena na poramnuvanje'!N68*'Sreden kurs'!$D$18</f>
        <v>7123.6185257291318</v>
      </c>
      <c r="O68" s="27">
        <f>'Cena na poramnuvanje'!O68*'Sreden kurs'!$D$18</f>
        <v>7020.769945</v>
      </c>
      <c r="P68" s="27">
        <f>'Cena na poramnuvanje'!P68*'Sreden kurs'!$D$18</f>
        <v>7157.5199419570372</v>
      </c>
      <c r="Q68" s="27">
        <f>'Cena na poramnuvanje'!Q68*'Sreden kurs'!$D$18</f>
        <v>7206.7158642823315</v>
      </c>
      <c r="R68" s="27">
        <f>'Cena na poramnuvanje'!R68*'Sreden kurs'!$D$18</f>
        <v>7251.3650218446601</v>
      </c>
      <c r="S68" s="27">
        <f>'Cena na poramnuvanje'!S68*'Sreden kurs'!$D$18</f>
        <v>7133.9275432862178</v>
      </c>
      <c r="T68" s="27">
        <f>'Cena na poramnuvanje'!T68*'Sreden kurs'!$D$18</f>
        <v>7021.3279283505153</v>
      </c>
      <c r="U68" s="27">
        <f>'Cena na poramnuvanje'!U68*'Sreden kurs'!$D$18</f>
        <v>7021.3372710526319</v>
      </c>
      <c r="V68" s="27">
        <f>'Cena na poramnuvanje'!V68*'Sreden kurs'!$D$18</f>
        <v>8108.115749999999</v>
      </c>
      <c r="W68" s="27">
        <f>'Cena na poramnuvanje'!W68*'Sreden kurs'!$D$18</f>
        <v>0</v>
      </c>
      <c r="X68" s="27">
        <f>'Cena na poramnuvanje'!X68*'Sreden kurs'!$D$18</f>
        <v>8108.115749999999</v>
      </c>
      <c r="Y68" s="27">
        <f>'Cena na poramnuvanje'!Y68*'Sreden kurs'!$D$18</f>
        <v>8108.115749999999</v>
      </c>
      <c r="Z68" s="27">
        <f>'Cena na poramnuvanje'!Z68*'Sreden kurs'!$D$18</f>
        <v>0</v>
      </c>
      <c r="AA68" s="28">
        <f>'Cena na poramnuvanje'!AA68*'Sreden kurs'!$D$18</f>
        <v>7020.563306521738</v>
      </c>
    </row>
    <row r="69" spans="2:27" x14ac:dyDescent="0.25">
      <c r="B69" s="63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0</v>
      </c>
      <c r="K69" s="27">
        <f>'Cena na poramnuvanje'!K69*'Sreden kurs'!$D$18</f>
        <v>0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0</v>
      </c>
      <c r="O69" s="27">
        <f>'Cena na poramnuvanje'!O69*'Sreden kurs'!$D$18</f>
        <v>0</v>
      </c>
      <c r="P69" s="27">
        <f>'Cena na poramnuvanje'!P69*'Sreden kurs'!$D$18</f>
        <v>0</v>
      </c>
      <c r="Q69" s="27">
        <f>'Cena na poramnuvanje'!Q69*'Sreden kurs'!$D$18</f>
        <v>0</v>
      </c>
      <c r="R69" s="27">
        <f>'Cena na poramnuvanje'!R69*'Sreden kurs'!$D$18</f>
        <v>0</v>
      </c>
      <c r="S69" s="27">
        <f>'Cena na poramnuvanje'!S69*'Sreden kurs'!$D$18</f>
        <v>0</v>
      </c>
      <c r="T69" s="27">
        <f>'Cena na poramnuvanje'!T69*'Sreden kurs'!$D$18</f>
        <v>0</v>
      </c>
      <c r="U69" s="27">
        <f>'Cena na poramnuvanje'!U69*'Sreden kurs'!$D$18</f>
        <v>0</v>
      </c>
      <c r="V69" s="27">
        <f>'Cena na poramnuvanje'!V69*'Sreden kurs'!$D$18</f>
        <v>0</v>
      </c>
      <c r="W69" s="27">
        <f>'Cena na poramnuvanje'!W69*'Sreden kurs'!$D$18</f>
        <v>4274.5174500000003</v>
      </c>
      <c r="X69" s="27">
        <f>'Cena na poramnuvanje'!X69*'Sreden kurs'!$D$18</f>
        <v>0</v>
      </c>
      <c r="Y69" s="27">
        <f>'Cena na poramnuvanje'!Y69*'Sreden kurs'!$D$18</f>
        <v>0</v>
      </c>
      <c r="Z69" s="27">
        <f>'Cena na poramnuvanje'!Z69*'Sreden kurs'!$D$18</f>
        <v>3307.8160499999999</v>
      </c>
      <c r="AA69" s="28">
        <f>'Cena na poramnuvanje'!AA69*'Sreden kurs'!$D$18</f>
        <v>0</v>
      </c>
    </row>
    <row r="70" spans="2:27" x14ac:dyDescent="0.25">
      <c r="B70" s="63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1364.5740499999999</v>
      </c>
      <c r="G70" s="27">
        <f>'Cena na poramnuvanje'!G70*'Sreden kurs'!$D$18</f>
        <v>461.21249999999998</v>
      </c>
      <c r="H70" s="27">
        <f>'Cena na poramnuvanje'!H70*'Sreden kurs'!$D$18</f>
        <v>1079.8521999999998</v>
      </c>
      <c r="I70" s="27">
        <f>'Cena na poramnuvanje'!I70*'Sreden kurs'!$D$18</f>
        <v>0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4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4093.1071999999999</v>
      </c>
      <c r="G71" s="29">
        <f>'Cena na poramnuvanje'!G71*'Sreden kurs'!$D$18</f>
        <v>1383.0225499999999</v>
      </c>
      <c r="H71" s="29">
        <f>'Cena na poramnuvanje'!H71*'Sreden kurs'!$D$18</f>
        <v>3238.9416499999998</v>
      </c>
      <c r="I71" s="29">
        <f>'Cena na poramnuvanje'!I71*'Sreden kurs'!$D$18</f>
        <v>0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2" t="str">
        <f>'Cena na poramnuvanje'!B72:B75</f>
        <v>18.08.2021</v>
      </c>
      <c r="C72" s="6" t="s">
        <v>26</v>
      </c>
      <c r="D72" s="27">
        <f>'Cena na poramnuvanje'!D72*'Sreden kurs'!$D$19</f>
        <v>7020.8841499999999</v>
      </c>
      <c r="E72" s="27">
        <f>'Cena na poramnuvanje'!E72*'Sreden kurs'!$D$19</f>
        <v>5920.2773875000003</v>
      </c>
      <c r="F72" s="27">
        <f>'Cena na poramnuvanje'!F72*'Sreden kurs'!$D$19</f>
        <v>6278.2834763157889</v>
      </c>
      <c r="G72" s="27">
        <f>'Cena na poramnuvanje'!G72*'Sreden kurs'!$D$19</f>
        <v>6275.5647499999995</v>
      </c>
      <c r="H72" s="27">
        <f>'Cena na poramnuvanje'!H72*'Sreden kurs'!$D$19</f>
        <v>6476.6533999999983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7021.0809339999996</v>
      </c>
      <c r="L72" s="27">
        <f>'Cena na poramnuvanje'!L72*'Sreden kurs'!$D$19</f>
        <v>7020.9400545454555</v>
      </c>
      <c r="M72" s="27">
        <f>'Cena na poramnuvanje'!M72*'Sreden kurs'!$D$19</f>
        <v>7020.9134333333332</v>
      </c>
      <c r="N72" s="27">
        <f>'Cena na poramnuvanje'!N72*'Sreden kurs'!$D$19</f>
        <v>7021.1086555555557</v>
      </c>
      <c r="O72" s="27">
        <f>'Cena na poramnuvanje'!O72*'Sreden kurs'!$D$19</f>
        <v>7462.3178574502808</v>
      </c>
      <c r="P72" s="27">
        <f>'Cena na poramnuvanje'!P72*'Sreden kurs'!$D$19</f>
        <v>7501.5514318181804</v>
      </c>
      <c r="Q72" s="27">
        <f>'Cena na poramnuvanje'!Q72*'Sreden kurs'!$D$19</f>
        <v>7369.8919782844732</v>
      </c>
      <c r="R72" s="27">
        <f>'Cena na poramnuvanje'!R72*'Sreden kurs'!$D$19</f>
        <v>7455.645082061068</v>
      </c>
      <c r="S72" s="27">
        <f>'Cena na poramnuvanje'!S72*'Sreden kurs'!$D$19</f>
        <v>7020.2691999999997</v>
      </c>
      <c r="T72" s="27">
        <f>'Cena na poramnuvanje'!T72*'Sreden kurs'!$D$19</f>
        <v>7020.4400194444434</v>
      </c>
      <c r="U72" s="27">
        <f>'Cena na poramnuvanje'!U72*'Sreden kurs'!$D$19</f>
        <v>7480.4365289397756</v>
      </c>
      <c r="V72" s="27">
        <f>'Cena na poramnuvanje'!V72*'Sreden kurs'!$D$19</f>
        <v>0</v>
      </c>
      <c r="W72" s="27">
        <f>'Cena na poramnuvanje'!W72*'Sreden kurs'!$D$19</f>
        <v>0</v>
      </c>
      <c r="X72" s="27">
        <f>'Cena na poramnuvanje'!X72*'Sreden kurs'!$D$19</f>
        <v>8108.115749999999</v>
      </c>
      <c r="Y72" s="27">
        <f>'Cena na poramnuvanje'!Y72*'Sreden kurs'!$D$19</f>
        <v>0</v>
      </c>
      <c r="Z72" s="27">
        <f>'Cena na poramnuvanje'!Z72*'Sreden kurs'!$D$19</f>
        <v>0</v>
      </c>
      <c r="AA72" s="28">
        <f>'Cena na poramnuvanje'!AA72*'Sreden kurs'!$D$19</f>
        <v>0</v>
      </c>
    </row>
    <row r="73" spans="2:27" x14ac:dyDescent="0.25">
      <c r="B73" s="63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0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0</v>
      </c>
      <c r="N73" s="27">
        <f>'Cena na poramnuvanje'!N73*'Sreden kurs'!$D$19</f>
        <v>0</v>
      </c>
      <c r="O73" s="27">
        <f>'Cena na poramnuvanje'!O73*'Sreden kurs'!$D$19</f>
        <v>0</v>
      </c>
      <c r="P73" s="27">
        <f>'Cena na poramnuvanje'!P73*'Sreden kurs'!$D$19</f>
        <v>0</v>
      </c>
      <c r="Q73" s="27">
        <f>'Cena na poramnuvanje'!Q73*'Sreden kurs'!$D$19</f>
        <v>0</v>
      </c>
      <c r="R73" s="27">
        <f>'Cena na poramnuvanje'!R73*'Sreden kurs'!$D$19</f>
        <v>0</v>
      </c>
      <c r="S73" s="27">
        <f>'Cena na poramnuvanje'!S73*'Sreden kurs'!$D$19</f>
        <v>0</v>
      </c>
      <c r="T73" s="27">
        <f>'Cena na poramnuvanje'!T73*'Sreden kurs'!$D$19</f>
        <v>0</v>
      </c>
      <c r="U73" s="27">
        <f>'Cena na poramnuvanje'!U73*'Sreden kurs'!$D$19</f>
        <v>0</v>
      </c>
      <c r="V73" s="27">
        <f>'Cena na poramnuvanje'!V73*'Sreden kurs'!$D$19</f>
        <v>4383.3635999999997</v>
      </c>
      <c r="W73" s="27">
        <f>'Cena na poramnuvanje'!W73*'Sreden kurs'!$D$19</f>
        <v>4532.7964499999998</v>
      </c>
      <c r="X73" s="27">
        <f>'Cena na poramnuvanje'!X73*'Sreden kurs'!$D$19</f>
        <v>0</v>
      </c>
      <c r="Y73" s="27">
        <f>'Cena na poramnuvanje'!Y73*'Sreden kurs'!$D$19</f>
        <v>4433.7894999999999</v>
      </c>
      <c r="Z73" s="27">
        <f>'Cena na poramnuvanje'!Z73*'Sreden kurs'!$D$19</f>
        <v>4544.4805000000006</v>
      </c>
      <c r="AA73" s="28">
        <f>'Cena na poramnuvanje'!AA73*'Sreden kurs'!$D$19</f>
        <v>3374.2306499999995</v>
      </c>
    </row>
    <row r="74" spans="2:27" x14ac:dyDescent="0.25">
      <c r="B74" s="63"/>
      <c r="C74" s="6" t="s">
        <v>28</v>
      </c>
      <c r="D74" s="27">
        <f>'Cena na poramnuvanje'!D74*'Sreden kurs'!$D$19</f>
        <v>0</v>
      </c>
      <c r="E74" s="27">
        <f>'Cena na poramnuvanje'!E74*'Sreden kurs'!$D$19</f>
        <v>0</v>
      </c>
      <c r="F74" s="27">
        <f>'Cena na poramnuvanje'!F74*'Sreden kurs'!$D$19</f>
        <v>0</v>
      </c>
      <c r="G74" s="27">
        <f>'Cena na poramnuvanje'!G74*'Sreden kurs'!$D$19</f>
        <v>0</v>
      </c>
      <c r="H74" s="27">
        <f>'Cena na poramnuvanje'!H74*'Sreden kurs'!$D$19</f>
        <v>0</v>
      </c>
      <c r="I74" s="27">
        <f>'Cena na poramnuvanje'!I74*'Sreden kurs'!$D$19</f>
        <v>3228.4874999999997</v>
      </c>
      <c r="J74" s="27">
        <f>'Cena na poramnuvanje'!J74*'Sreden kurs'!$D$19</f>
        <v>3769.02855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4"/>
      <c r="C75" s="9" t="s">
        <v>29</v>
      </c>
      <c r="D75" s="29">
        <f>'Cena na poramnuvanje'!D75*'Sreden kurs'!$D$19</f>
        <v>0</v>
      </c>
      <c r="E75" s="29">
        <f>'Cena na poramnuvanje'!E75*'Sreden kurs'!$D$19</f>
        <v>0</v>
      </c>
      <c r="F75" s="29">
        <f>'Cena na poramnuvanje'!F75*'Sreden kurs'!$D$19</f>
        <v>0</v>
      </c>
      <c r="G75" s="29">
        <f>'Cena na poramnuvanje'!G75*'Sreden kurs'!$D$19</f>
        <v>0</v>
      </c>
      <c r="H75" s="29">
        <f>'Cena na poramnuvanje'!H75*'Sreden kurs'!$D$19</f>
        <v>0</v>
      </c>
      <c r="I75" s="29">
        <f>'Cena na poramnuvanje'!I75*'Sreden kurs'!$D$19</f>
        <v>9684.8475500000004</v>
      </c>
      <c r="J75" s="29">
        <f>'Cena na poramnuvanje'!J75*'Sreden kurs'!$D$19</f>
        <v>11306.4707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2" t="str">
        <f>'Cena na poramnuvanje'!B76:B79</f>
        <v>19.08.2021</v>
      </c>
      <c r="C76" s="6" t="s">
        <v>26</v>
      </c>
      <c r="D76" s="27">
        <f>'Cena na poramnuvanje'!D76*'Sreden kurs'!$D$20</f>
        <v>6466.5989393741293</v>
      </c>
      <c r="E76" s="27">
        <f>'Cena na poramnuvanje'!E76*'Sreden kurs'!$D$20</f>
        <v>5165.9412000000002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6701.5787209999999</v>
      </c>
      <c r="K76" s="27">
        <f>'Cena na poramnuvanje'!K76*'Sreden kurs'!$D$20</f>
        <v>7021.5908680175444</v>
      </c>
      <c r="L76" s="27">
        <f>'Cena na poramnuvanje'!L76*'Sreden kurs'!$D$20</f>
        <v>7021.477579833333</v>
      </c>
      <c r="M76" s="27">
        <f>'Cena na poramnuvanje'!M76*'Sreden kurs'!$D$20</f>
        <v>7210.9057677522933</v>
      </c>
      <c r="N76" s="27">
        <f>'Cena na poramnuvanje'!N76*'Sreden kurs'!$D$20</f>
        <v>8108.6827049999993</v>
      </c>
      <c r="O76" s="27">
        <f>'Cena na poramnuvanje'!O76*'Sreden kurs'!$D$20</f>
        <v>0</v>
      </c>
      <c r="P76" s="27">
        <f>'Cena na poramnuvanje'!P76*'Sreden kurs'!$D$20</f>
        <v>0</v>
      </c>
      <c r="Q76" s="27">
        <f>'Cena na poramnuvanje'!Q76*'Sreden kurs'!$D$20</f>
        <v>8108.6827049999993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8108.6827049999993</v>
      </c>
      <c r="U76" s="27">
        <f>'Cena na poramnuvanje'!U76*'Sreden kurs'!$D$20</f>
        <v>7762.0725522321773</v>
      </c>
      <c r="V76" s="27">
        <f>'Cena na poramnuvanje'!V76*'Sreden kurs'!$D$20</f>
        <v>7020.760088</v>
      </c>
      <c r="W76" s="27">
        <f>'Cena na poramnuvanje'!W76*'Sreden kurs'!$D$20</f>
        <v>8108.6827049999993</v>
      </c>
      <c r="X76" s="27">
        <f>'Cena na poramnuvanje'!X76*'Sreden kurs'!$D$20</f>
        <v>7351.6340906664082</v>
      </c>
      <c r="Y76" s="27">
        <f>'Cena na poramnuvanje'!Y76*'Sreden kurs'!$D$20</f>
        <v>7046.2013773684203</v>
      </c>
      <c r="Z76" s="27">
        <f>'Cena na poramnuvanje'!Z76*'Sreden kurs'!$D$20</f>
        <v>7091.087015567723</v>
      </c>
      <c r="AA76" s="28">
        <f>'Cena na poramnuvanje'!AA76*'Sreden kurs'!$D$20</f>
        <v>7045.5203193695015</v>
      </c>
    </row>
    <row r="77" spans="2:27" x14ac:dyDescent="0.25">
      <c r="B77" s="63"/>
      <c r="C77" s="6" t="s">
        <v>27</v>
      </c>
      <c r="D77" s="27">
        <f>'Cena na poramnuvanje'!D77*'Sreden kurs'!$D$20</f>
        <v>0</v>
      </c>
      <c r="E77" s="27">
        <f>'Cena na poramnuvanje'!E77*'Sreden kurs'!$D$20</f>
        <v>0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0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0</v>
      </c>
      <c r="O77" s="27">
        <f>'Cena na poramnuvanje'!O77*'Sreden kurs'!$D$20</f>
        <v>2790.2232409999997</v>
      </c>
      <c r="P77" s="27">
        <f>'Cena na poramnuvanje'!P77*'Sreden kurs'!$D$20</f>
        <v>2869.5573379999996</v>
      </c>
      <c r="Q77" s="27">
        <f>'Cena na poramnuvanje'!Q77*'Sreden kurs'!$D$20</f>
        <v>0</v>
      </c>
      <c r="R77" s="27">
        <f>'Cena na poramnuvanje'!R77*'Sreden kurs'!$D$20</f>
        <v>2764.3935350000002</v>
      </c>
      <c r="S77" s="27">
        <f>'Cena na poramnuvanje'!S77*'Sreden kurs'!$D$20</f>
        <v>2771.773451</v>
      </c>
      <c r="T77" s="27">
        <f>'Cena na poramnuvanje'!T77*'Sreden kurs'!$D$20</f>
        <v>0</v>
      </c>
      <c r="U77" s="27">
        <f>'Cena na poramnuvanje'!U77*'Sreden kurs'!$D$20</f>
        <v>0</v>
      </c>
      <c r="V77" s="27">
        <f>'Cena na poramnuvanje'!V77*'Sreden kurs'!$D$20</f>
        <v>0</v>
      </c>
      <c r="W77" s="27">
        <f>'Cena na poramnuvanje'!W77*'Sreden kurs'!$D$20</f>
        <v>0</v>
      </c>
      <c r="X77" s="27">
        <f>'Cena na poramnuvanje'!X77*'Sreden kurs'!$D$20</f>
        <v>0</v>
      </c>
      <c r="Y77" s="27">
        <f>'Cena na poramnuvanje'!Y77*'Sreden kurs'!$D$20</f>
        <v>0</v>
      </c>
      <c r="Z77" s="27">
        <f>'Cena na poramnuvanje'!Z77*'Sreden kurs'!$D$20</f>
        <v>0</v>
      </c>
      <c r="AA77" s="28">
        <f>'Cena na poramnuvanje'!AA77*'Sreden kurs'!$D$20</f>
        <v>0</v>
      </c>
    </row>
    <row r="78" spans="2:27" ht="24" customHeight="1" x14ac:dyDescent="0.25">
      <c r="B78" s="63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1928.0030550000001</v>
      </c>
      <c r="G78" s="27">
        <f>'Cena na poramnuvanje'!G78*'Sreden kurs'!$D$20</f>
        <v>1876.3436429999999</v>
      </c>
      <c r="H78" s="27">
        <f>'Cena na poramnuvanje'!H78*'Sreden kurs'!$D$20</f>
        <v>1862.1988040000001</v>
      </c>
      <c r="I78" s="27">
        <f>'Cena na poramnuvanje'!I78*'Sreden kurs'!$D$20</f>
        <v>2201.0599469999997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4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5783.3941720000003</v>
      </c>
      <c r="G79" s="29">
        <f>'Cena na poramnuvanje'!G79*'Sreden kurs'!$D$20</f>
        <v>5628.4159359999994</v>
      </c>
      <c r="H79" s="29">
        <f>'Cena na poramnuvanje'!H79*'Sreden kurs'!$D$20</f>
        <v>5585.9814189999997</v>
      </c>
      <c r="I79" s="29">
        <f>'Cena na poramnuvanje'!I79*'Sreden kurs'!$D$20</f>
        <v>6602.564848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2" t="str">
        <f>'Cena na poramnuvanje'!B80:B83</f>
        <v>20.08.2021</v>
      </c>
      <c r="C80" s="6" t="s">
        <v>26</v>
      </c>
      <c r="D80" s="27">
        <f>'Cena na poramnuvanje'!D80*'Sreden kurs'!$D$21</f>
        <v>7065.2818897453299</v>
      </c>
      <c r="E80" s="27">
        <f>'Cena na poramnuvanje'!E80*'Sreden kurs'!$D$21</f>
        <v>5813.3221093749999</v>
      </c>
      <c r="F80" s="27">
        <f>'Cena na poramnuvanje'!F80*'Sreden kurs'!$D$21</f>
        <v>5097.2818872380958</v>
      </c>
      <c r="G80" s="27">
        <f>'Cena na poramnuvanje'!G80*'Sreden kurs'!$D$21</f>
        <v>5064.9524038095233</v>
      </c>
      <c r="H80" s="27">
        <f>'Cena na poramnuvanje'!H80*'Sreden kurs'!$D$21</f>
        <v>5466.6794238888879</v>
      </c>
      <c r="I80" s="27">
        <f>'Cena na poramnuvanje'!I80*'Sreden kurs'!$D$21</f>
        <v>7020.4462109302331</v>
      </c>
      <c r="J80" s="27">
        <f>'Cena na poramnuvanje'!J80*'Sreden kurs'!$D$21</f>
        <v>7080.6693914894577</v>
      </c>
      <c r="K80" s="27">
        <f>'Cena na poramnuvanje'!K80*'Sreden kurs'!$D$21</f>
        <v>7215.9338433822968</v>
      </c>
      <c r="L80" s="27">
        <f>'Cena na poramnuvanje'!L80*'Sreden kurs'!$D$21</f>
        <v>7185.9250161160717</v>
      </c>
      <c r="M80" s="27">
        <f>'Cena na poramnuvanje'!M80*'Sreden kurs'!$D$21</f>
        <v>7070.6356184841752</v>
      </c>
      <c r="N80" s="27">
        <f>'Cena na poramnuvanje'!N80*'Sreden kurs'!$D$21</f>
        <v>7021.9330525357145</v>
      </c>
      <c r="O80" s="27">
        <f>'Cena na poramnuvanje'!O80*'Sreden kurs'!$D$21</f>
        <v>7021.6908412535213</v>
      </c>
      <c r="P80" s="27">
        <f>'Cena na poramnuvanje'!P80*'Sreden kurs'!$D$21</f>
        <v>7413.6540283226832</v>
      </c>
      <c r="Q80" s="27">
        <f>'Cena na poramnuvanje'!Q80*'Sreden kurs'!$D$21</f>
        <v>7251.2072706451618</v>
      </c>
      <c r="R80" s="27">
        <f>'Cena na poramnuvanje'!R80*'Sreden kurs'!$D$21</f>
        <v>7005.658496</v>
      </c>
      <c r="S80" s="27">
        <f>'Cena na poramnuvanje'!S80*'Sreden kurs'!$D$21</f>
        <v>7021.4358254262297</v>
      </c>
      <c r="T80" s="27">
        <f>'Cena na poramnuvanje'!T80*'Sreden kurs'!$D$21</f>
        <v>7063.4025040307333</v>
      </c>
      <c r="U80" s="27">
        <f>'Cena na poramnuvanje'!U80*'Sreden kurs'!$D$21</f>
        <v>7200.8116987105741</v>
      </c>
      <c r="V80" s="27">
        <f>'Cena na poramnuvanje'!V80*'Sreden kurs'!$D$21</f>
        <v>7384.6939468600222</v>
      </c>
      <c r="W80" s="27">
        <f>'Cena na poramnuvanje'!W80*'Sreden kurs'!$D$21</f>
        <v>7283.6579213506293</v>
      </c>
      <c r="X80" s="27">
        <f>'Cena na poramnuvanje'!X80*'Sreden kurs'!$D$21</f>
        <v>7496.9751691461033</v>
      </c>
      <c r="Y80" s="27">
        <f>'Cena na poramnuvanje'!Y80*'Sreden kurs'!$D$21</f>
        <v>7334.3565946299323</v>
      </c>
      <c r="Z80" s="27">
        <f>'Cena na poramnuvanje'!Z80*'Sreden kurs'!$D$21</f>
        <v>7021.0325710000006</v>
      </c>
      <c r="AA80" s="28">
        <f>'Cena na poramnuvanje'!AA80*'Sreden kurs'!$D$21</f>
        <v>8108.2871549999991</v>
      </c>
    </row>
    <row r="81" spans="2:27" x14ac:dyDescent="0.25">
      <c r="B81" s="63"/>
      <c r="C81" s="6" t="s">
        <v>27</v>
      </c>
      <c r="D81" s="27">
        <f>'Cena na poramnuvanje'!D81*'Sreden kurs'!$D$21</f>
        <v>0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0</v>
      </c>
      <c r="L81" s="27">
        <f>'Cena na poramnuvanje'!L81*'Sreden kurs'!$D$21</f>
        <v>0</v>
      </c>
      <c r="M81" s="27">
        <f>'Cena na poramnuvanje'!M81*'Sreden kurs'!$D$21</f>
        <v>0</v>
      </c>
      <c r="N81" s="27">
        <f>'Cena na poramnuvanje'!N81*'Sreden kurs'!$D$21</f>
        <v>0</v>
      </c>
      <c r="O81" s="27">
        <f>'Cena na poramnuvanje'!O81*'Sreden kurs'!$D$21</f>
        <v>0</v>
      </c>
      <c r="P81" s="27">
        <f>'Cena na poramnuvanje'!P81*'Sreden kurs'!$D$21</f>
        <v>0</v>
      </c>
      <c r="Q81" s="27">
        <f>'Cena na poramnuvanje'!Q81*'Sreden kurs'!$D$21</f>
        <v>0</v>
      </c>
      <c r="R81" s="27">
        <f>'Cena na poramnuvanje'!R81*'Sreden kurs'!$D$21</f>
        <v>0</v>
      </c>
      <c r="S81" s="27">
        <f>'Cena na poramnuvanje'!S81*'Sreden kurs'!$D$21</f>
        <v>0</v>
      </c>
      <c r="T81" s="27">
        <f>'Cena na poramnuvanje'!T81*'Sreden kurs'!$D$21</f>
        <v>0</v>
      </c>
      <c r="U81" s="27">
        <f>'Cena na poramnuvanje'!U81*'Sreden kurs'!$D$21</f>
        <v>0</v>
      </c>
      <c r="V81" s="27">
        <f>'Cena na poramnuvanje'!V81*'Sreden kurs'!$D$21</f>
        <v>0</v>
      </c>
      <c r="W81" s="27">
        <f>'Cena na poramnuvanje'!W81*'Sreden kurs'!$D$21</f>
        <v>0</v>
      </c>
      <c r="X81" s="27">
        <f>'Cena na poramnuvanje'!X81*'Sreden kurs'!$D$21</f>
        <v>0</v>
      </c>
      <c r="Y81" s="27">
        <f>'Cena na poramnuvanje'!Y81*'Sreden kurs'!$D$21</f>
        <v>0</v>
      </c>
      <c r="Z81" s="27">
        <f>'Cena na poramnuvanje'!Z81*'Sreden kurs'!$D$21</f>
        <v>0</v>
      </c>
      <c r="AA81" s="28">
        <f>'Cena na poramnuvanje'!AA81*'Sreden kurs'!$D$21</f>
        <v>0</v>
      </c>
    </row>
    <row r="82" spans="2:27" x14ac:dyDescent="0.25">
      <c r="B82" s="63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0</v>
      </c>
      <c r="H82" s="27">
        <f>'Cena na poramnuvanje'!H82*'Sreden kurs'!$D$21</f>
        <v>0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4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0</v>
      </c>
      <c r="H83" s="29">
        <f>'Cena na poramnuvanje'!H83*'Sreden kurs'!$D$21</f>
        <v>0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2" t="str">
        <f>'Cena na poramnuvanje'!B84:B87</f>
        <v>21.08.2021</v>
      </c>
      <c r="C84" s="6" t="s">
        <v>26</v>
      </c>
      <c r="D84" s="27">
        <f>'Cena na poramnuvanje'!D84*'Sreden kurs'!$D$22</f>
        <v>7194.9712454268292</v>
      </c>
      <c r="E84" s="27">
        <f>'Cena na poramnuvanje'!E84*'Sreden kurs'!$D$22</f>
        <v>7018.9481962962964</v>
      </c>
      <c r="F84" s="27">
        <f>'Cena na poramnuvanje'!F84*'Sreden kurs'!$D$22</f>
        <v>7019.141791666666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6562.7464</v>
      </c>
      <c r="J84" s="27">
        <f>'Cena na poramnuvanje'!J84*'Sreden kurs'!$D$22</f>
        <v>7019.346775</v>
      </c>
      <c r="K84" s="27">
        <f>'Cena na poramnuvanje'!K84*'Sreden kurs'!$D$22</f>
        <v>7020.0820413043475</v>
      </c>
      <c r="L84" s="27">
        <f>'Cena na poramnuvanje'!L84*'Sreden kurs'!$D$22</f>
        <v>7111.7359787581699</v>
      </c>
      <c r="M84" s="27">
        <f>'Cena na poramnuvanje'!M84*'Sreden kurs'!$D$22</f>
        <v>7502.1246523576501</v>
      </c>
      <c r="N84" s="27">
        <f>'Cena na poramnuvanje'!N84*'Sreden kurs'!$D$22</f>
        <v>6914.7551561104574</v>
      </c>
      <c r="O84" s="27">
        <f>'Cena na poramnuvanje'!O84*'Sreden kurs'!$D$22</f>
        <v>7045.0475721192597</v>
      </c>
      <c r="P84" s="27">
        <f>'Cena na poramnuvanje'!P84*'Sreden kurs'!$D$22</f>
        <v>6485.2626999999993</v>
      </c>
      <c r="Q84" s="27">
        <f>'Cena na poramnuvanje'!Q84*'Sreden kurs'!$D$22</f>
        <v>0</v>
      </c>
      <c r="R84" s="27">
        <f>'Cena na poramnuvanje'!R84*'Sreden kurs'!$D$22</f>
        <v>0</v>
      </c>
      <c r="S84" s="27">
        <f>'Cena na poramnuvanje'!S84*'Sreden kurs'!$D$22</f>
        <v>0</v>
      </c>
      <c r="T84" s="27">
        <f>'Cena na poramnuvanje'!T84*'Sreden kurs'!$D$22</f>
        <v>0</v>
      </c>
      <c r="U84" s="27">
        <f>'Cena na poramnuvanje'!U84*'Sreden kurs'!$D$22</f>
        <v>8108.115749999999</v>
      </c>
      <c r="V84" s="27">
        <f>'Cena na poramnuvanje'!V84*'Sreden kurs'!$D$22</f>
        <v>8108.115749999999</v>
      </c>
      <c r="W84" s="27">
        <f>'Cena na poramnuvanje'!W84*'Sreden kurs'!$D$22</f>
        <v>8108.115749999999</v>
      </c>
      <c r="X84" s="27">
        <f>'Cena na poramnuvanje'!X84*'Sreden kurs'!$D$22</f>
        <v>0</v>
      </c>
      <c r="Y84" s="27">
        <f>'Cena na poramnuvanje'!Y84*'Sreden kurs'!$D$22</f>
        <v>7020.2691999999997</v>
      </c>
      <c r="Z84" s="27">
        <f>'Cena na poramnuvanje'!Z84*'Sreden kurs'!$D$22</f>
        <v>7033.5932786448038</v>
      </c>
      <c r="AA84" s="28">
        <f>'Cena na poramnuvanje'!AA84*'Sreden kurs'!$D$22</f>
        <v>7020.2691999999997</v>
      </c>
    </row>
    <row r="85" spans="2:27" x14ac:dyDescent="0.25">
      <c r="B85" s="63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0</v>
      </c>
      <c r="M85" s="27">
        <f>'Cena na poramnuvanje'!M85*'Sreden kurs'!$D$22</f>
        <v>0</v>
      </c>
      <c r="N85" s="27">
        <f>'Cena na poramnuvanje'!N85*'Sreden kurs'!$D$22</f>
        <v>0</v>
      </c>
      <c r="O85" s="27">
        <f>'Cena na poramnuvanje'!O85*'Sreden kurs'!$D$22</f>
        <v>0</v>
      </c>
      <c r="P85" s="27">
        <f>'Cena na poramnuvanje'!P85*'Sreden kurs'!$D$22</f>
        <v>0</v>
      </c>
      <c r="Q85" s="27">
        <f>'Cena na poramnuvanje'!Q85*'Sreden kurs'!$D$22</f>
        <v>2425.97775</v>
      </c>
      <c r="R85" s="27">
        <f>'Cena na poramnuvanje'!R85*'Sreden kurs'!$D$22</f>
        <v>2485.0129499999998</v>
      </c>
      <c r="S85" s="27">
        <f>'Cena na poramnuvanje'!S85*'Sreden kurs'!$D$22</f>
        <v>2561.2667499999998</v>
      </c>
      <c r="T85" s="27">
        <f>'Cena na poramnuvanje'!T85*'Sreden kurs'!$D$22</f>
        <v>2889.6500500000006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4390.7429999999995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3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2561.8816999999999</v>
      </c>
      <c r="H86" s="27">
        <f>'Cena na poramnuvanje'!H86*'Sreden kurs'!$D$22</f>
        <v>2503.4614499999998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4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7685.0301499999996</v>
      </c>
      <c r="H87" s="29">
        <f>'Cena na poramnuvanje'!H87*'Sreden kurs'!$D$22</f>
        <v>7509.7694000000001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2" t="str">
        <f>'Cena na poramnuvanje'!B88:B91</f>
        <v>22.08.2021</v>
      </c>
      <c r="C88" s="6" t="s">
        <v>26</v>
      </c>
      <c r="D88" s="27">
        <f>'Cena na poramnuvanje'!D88*'Sreden kurs'!$D$23</f>
        <v>0</v>
      </c>
      <c r="E88" s="27">
        <f>'Cena na poramnuvanje'!E88*'Sreden kurs'!$D$23</f>
        <v>0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0</v>
      </c>
      <c r="J88" s="27">
        <f>'Cena na poramnuvanje'!J88*'Sreden kurs'!$D$23</f>
        <v>0</v>
      </c>
      <c r="K88" s="27">
        <f>'Cena na poramnuvanje'!K88*'Sreden kurs'!$D$23</f>
        <v>0</v>
      </c>
      <c r="L88" s="27">
        <f>'Cena na poramnuvanje'!L88*'Sreden kurs'!$D$23</f>
        <v>0</v>
      </c>
      <c r="M88" s="27">
        <f>'Cena na poramnuvanje'!M88*'Sreden kurs'!$D$23</f>
        <v>0</v>
      </c>
      <c r="N88" s="27">
        <f>'Cena na poramnuvanje'!N88*'Sreden kurs'!$D$23</f>
        <v>6780.7079001037346</v>
      </c>
      <c r="O88" s="27">
        <f>'Cena na poramnuvanje'!O88*'Sreden kurs'!$D$23</f>
        <v>6922.51900371179</v>
      </c>
      <c r="P88" s="27">
        <f>'Cena na poramnuvanje'!P88*'Sreden kurs'!$D$23</f>
        <v>7105.7472499999994</v>
      </c>
      <c r="Q88" s="27">
        <f>'Cena na poramnuvanje'!Q88*'Sreden kurs'!$D$23</f>
        <v>7179.5412499999993</v>
      </c>
      <c r="R88" s="27">
        <f>'Cena na poramnuvanje'!R88*'Sreden kurs'!$D$23</f>
        <v>0</v>
      </c>
      <c r="S88" s="27">
        <f>'Cena na poramnuvanje'!S88*'Sreden kurs'!$D$23</f>
        <v>0</v>
      </c>
      <c r="T88" s="27">
        <f>'Cena na poramnuvanje'!T88*'Sreden kurs'!$D$23</f>
        <v>0</v>
      </c>
      <c r="U88" s="27">
        <f>'Cena na poramnuvanje'!U88*'Sreden kurs'!$D$23</f>
        <v>0</v>
      </c>
      <c r="V88" s="27">
        <f>'Cena na poramnuvanje'!V88*'Sreden kurs'!$D$23</f>
        <v>0</v>
      </c>
      <c r="W88" s="27">
        <f>'Cena na poramnuvanje'!W88*'Sreden kurs'!$D$23</f>
        <v>8108.115749999999</v>
      </c>
      <c r="X88" s="27">
        <f>'Cena na poramnuvanje'!X88*'Sreden kurs'!$D$23</f>
        <v>0</v>
      </c>
      <c r="Y88" s="27">
        <f>'Cena na poramnuvanje'!Y88*'Sreden kurs'!$D$23</f>
        <v>8108.115749999999</v>
      </c>
      <c r="Z88" s="27">
        <f>'Cena na poramnuvanje'!Z88*'Sreden kurs'!$D$23</f>
        <v>8108.115749999999</v>
      </c>
      <c r="AA88" s="28">
        <f>'Cena na poramnuvanje'!AA88*'Sreden kurs'!$D$23</f>
        <v>7019.4585840909085</v>
      </c>
    </row>
    <row r="89" spans="2:27" x14ac:dyDescent="0.25">
      <c r="B89" s="63"/>
      <c r="C89" s="6" t="s">
        <v>27</v>
      </c>
      <c r="D89" s="27">
        <f>'Cena na poramnuvanje'!D89*'Sreden kurs'!$D$23</f>
        <v>1898.375031277533</v>
      </c>
      <c r="E89" s="27">
        <f>'Cena na poramnuvanje'!E89*'Sreden kurs'!$D$23</f>
        <v>1461.73615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1388.8377512977647</v>
      </c>
      <c r="J89" s="27">
        <f>'Cena na poramnuvanje'!J89*'Sreden kurs'!$D$23</f>
        <v>1396.8462651691948</v>
      </c>
      <c r="K89" s="27">
        <f>'Cena na poramnuvanje'!K89*'Sreden kurs'!$D$23</f>
        <v>1488.7375776340812</v>
      </c>
      <c r="L89" s="27">
        <f>'Cena na poramnuvanje'!L89*'Sreden kurs'!$D$23</f>
        <v>1482.64445</v>
      </c>
      <c r="M89" s="27">
        <f>'Cena na poramnuvanje'!M89*'Sreden kurs'!$D$23</f>
        <v>1442.0577499999999</v>
      </c>
      <c r="N89" s="27">
        <f>'Cena na poramnuvanje'!N89*'Sreden kurs'!$D$23</f>
        <v>0</v>
      </c>
      <c r="O89" s="27">
        <f>'Cena na poramnuvanje'!O89*'Sreden kurs'!$D$23</f>
        <v>0</v>
      </c>
      <c r="P89" s="27">
        <f>'Cena na poramnuvanje'!P89*'Sreden kurs'!$D$23</f>
        <v>0</v>
      </c>
      <c r="Q89" s="27">
        <f>'Cena na poramnuvanje'!Q89*'Sreden kurs'!$D$23</f>
        <v>0</v>
      </c>
      <c r="R89" s="27">
        <f>'Cena na poramnuvanje'!R89*'Sreden kurs'!$D$23</f>
        <v>2461.0299</v>
      </c>
      <c r="S89" s="27">
        <f>'Cena na poramnuvanje'!S89*'Sreden kurs'!$D$23</f>
        <v>2462.8747499999999</v>
      </c>
      <c r="T89" s="27">
        <f>'Cena na poramnuvanje'!T89*'Sreden kurs'!$D$23</f>
        <v>2958.5244499999999</v>
      </c>
      <c r="U89" s="27">
        <f>'Cena na poramnuvanje'!U89*'Sreden kurs'!$D$23</f>
        <v>3011.4101499999997</v>
      </c>
      <c r="V89" s="27">
        <f>'Cena na poramnuvanje'!V89*'Sreden kurs'!$D$23</f>
        <v>3007.1054999999997</v>
      </c>
      <c r="W89" s="27">
        <f>'Cena na poramnuvanje'!W89*'Sreden kurs'!$D$23</f>
        <v>0</v>
      </c>
      <c r="X89" s="27">
        <f>'Cena na poramnuvanje'!X89*'Sreden kurs'!$D$23</f>
        <v>4281.8968499999992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3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2393.3854000000001</v>
      </c>
      <c r="G90" s="27">
        <f>'Cena na poramnuvanje'!G90*'Sreden kurs'!$D$23</f>
        <v>2393.3854000000001</v>
      </c>
      <c r="H90" s="27">
        <f>'Cena na poramnuvanje'!H90*'Sreden kurs'!$D$23</f>
        <v>2154.1698499999998</v>
      </c>
      <c r="I90" s="27">
        <f>'Cena na poramnuvanje'!I90*'Sreden kurs'!$D$23</f>
        <v>0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4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7179.5412499999993</v>
      </c>
      <c r="G91" s="29">
        <f>'Cena na poramnuvanje'!G91*'Sreden kurs'!$D$23</f>
        <v>7179.5412499999993</v>
      </c>
      <c r="H91" s="29">
        <f>'Cena na poramnuvanje'!H91*'Sreden kurs'!$D$23</f>
        <v>6461.8945999999996</v>
      </c>
      <c r="I91" s="29">
        <f>'Cena na poramnuvanje'!I91*'Sreden kurs'!$D$23</f>
        <v>0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2" t="str">
        <f>'Cena na poramnuvanje'!B92:B95</f>
        <v>23.08.2021</v>
      </c>
      <c r="C92" s="6" t="s">
        <v>26</v>
      </c>
      <c r="D92" s="27">
        <f>'Cena na poramnuvanje'!D92*'Sreden kurs'!$D$24</f>
        <v>0</v>
      </c>
      <c r="E92" s="27">
        <f>'Cena na poramnuvanje'!E92*'Sreden kurs'!$D$24</f>
        <v>0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7235.5016999999989</v>
      </c>
      <c r="J92" s="27">
        <f>'Cena na poramnuvanje'!J92*'Sreden kurs'!$D$24</f>
        <v>7228.2642115384624</v>
      </c>
      <c r="K92" s="27">
        <f>'Cena na poramnuvanje'!K92*'Sreden kurs'!$D$24</f>
        <v>7170.32362376131</v>
      </c>
      <c r="L92" s="27">
        <f>'Cena na poramnuvanje'!L92*'Sreden kurs'!$D$24</f>
        <v>7138.2439173371758</v>
      </c>
      <c r="M92" s="27">
        <f>'Cena na poramnuvanje'!M92*'Sreden kurs'!$D$24</f>
        <v>7021.957932662539</v>
      </c>
      <c r="N92" s="27">
        <f>'Cena na poramnuvanje'!N92*'Sreden kurs'!$D$24</f>
        <v>7132.2213335856031</v>
      </c>
      <c r="O92" s="27">
        <f>'Cena na poramnuvanje'!O92*'Sreden kurs'!$D$24</f>
        <v>7088.2351810146347</v>
      </c>
      <c r="P92" s="27">
        <f>'Cena na poramnuvanje'!P92*'Sreden kurs'!$D$24</f>
        <v>8061.5444411327953</v>
      </c>
      <c r="Q92" s="27">
        <f>'Cena na poramnuvanje'!Q92*'Sreden kurs'!$D$24</f>
        <v>7649.9831331385649</v>
      </c>
      <c r="R92" s="27">
        <f>'Cena na poramnuvanje'!R92*'Sreden kurs'!$D$24</f>
        <v>0</v>
      </c>
      <c r="S92" s="27">
        <f>'Cena na poramnuvanje'!S92*'Sreden kurs'!$D$24</f>
        <v>9916.4811842218387</v>
      </c>
      <c r="T92" s="27">
        <f>'Cena na poramnuvanje'!T92*'Sreden kurs'!$D$24</f>
        <v>8810.3849342900285</v>
      </c>
      <c r="U92" s="27">
        <f>'Cena na poramnuvanje'!U92*'Sreden kurs'!$D$24</f>
        <v>8558.2303944227951</v>
      </c>
      <c r="V92" s="27">
        <f>'Cena na poramnuvanje'!V92*'Sreden kurs'!$D$24</f>
        <v>8108.115749999999</v>
      </c>
      <c r="W92" s="27">
        <f>'Cena na poramnuvanje'!W92*'Sreden kurs'!$D$24</f>
        <v>8108.115749999999</v>
      </c>
      <c r="X92" s="27">
        <f>'Cena na poramnuvanje'!X92*'Sreden kurs'!$D$24</f>
        <v>8108.115749999999</v>
      </c>
      <c r="Y92" s="27">
        <f>'Cena na poramnuvanje'!Y92*'Sreden kurs'!$D$24</f>
        <v>0</v>
      </c>
      <c r="Z92" s="27">
        <f>'Cena na poramnuvanje'!Z92*'Sreden kurs'!$D$24</f>
        <v>8108.115749999999</v>
      </c>
      <c r="AA92" s="28">
        <f>'Cena na poramnuvanje'!AA92*'Sreden kurs'!$D$24</f>
        <v>7128.7040651125399</v>
      </c>
    </row>
    <row r="93" spans="2:27" x14ac:dyDescent="0.25">
      <c r="B93" s="63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0</v>
      </c>
      <c r="M93" s="27">
        <f>'Cena na poramnuvanje'!M93*'Sreden kurs'!$D$24</f>
        <v>0</v>
      </c>
      <c r="N93" s="27">
        <f>'Cena na poramnuvanje'!N93*'Sreden kurs'!$D$24</f>
        <v>0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0</v>
      </c>
      <c r="R93" s="27">
        <f>'Cena na poramnuvanje'!R93*'Sreden kurs'!$D$24</f>
        <v>4674.2349499999991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0</v>
      </c>
      <c r="W93" s="27">
        <f>'Cena na poramnuvanje'!W93*'Sreden kurs'!$D$24</f>
        <v>0</v>
      </c>
      <c r="X93" s="27">
        <f>'Cena na poramnuvanje'!X93*'Sreden kurs'!$D$24</f>
        <v>0</v>
      </c>
      <c r="Y93" s="27">
        <f>'Cena na poramnuvanje'!Y93*'Sreden kurs'!$D$24</f>
        <v>4090.0324500000002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3"/>
      <c r="C94" s="6" t="s">
        <v>28</v>
      </c>
      <c r="D94" s="27">
        <f>'Cena na poramnuvanje'!D94*'Sreden kurs'!$D$24</f>
        <v>2355.87345</v>
      </c>
      <c r="E94" s="27">
        <f>'Cena na poramnuvanje'!E94*'Sreden kurs'!$D$24</f>
        <v>2334.96515</v>
      </c>
      <c r="F94" s="27">
        <f>'Cena na poramnuvanje'!F94*'Sreden kurs'!$D$24</f>
        <v>2327.5857500000002</v>
      </c>
      <c r="G94" s="27">
        <f>'Cena na poramnuvanje'!G94*'Sreden kurs'!$D$24</f>
        <v>2260.5562</v>
      </c>
      <c r="H94" s="27">
        <f>'Cena na poramnuvanje'!H94*'Sreden kurs'!$D$24</f>
        <v>2332.5053499999999</v>
      </c>
      <c r="I94" s="27">
        <f>'Cena na poramnuvanje'!I94*'Sreden kurs'!$D$24</f>
        <v>0</v>
      </c>
      <c r="J94" s="27">
        <f>'Cena na poramnuvanje'!J94*'Sreden kurs'!$D$24</f>
        <v>0</v>
      </c>
      <c r="K94" s="27">
        <f>'Cena na poramnuvanje'!K94*'Sreden kurs'!$D$24</f>
        <v>0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4"/>
      <c r="C95" s="9" t="s">
        <v>29</v>
      </c>
      <c r="D95" s="29">
        <f>'Cena na poramnuvanje'!D95*'Sreden kurs'!$D$24</f>
        <v>7067.0054</v>
      </c>
      <c r="E95" s="29">
        <f>'Cena na poramnuvanje'!E95*'Sreden kurs'!$D$24</f>
        <v>7004.2804999999998</v>
      </c>
      <c r="F95" s="29">
        <f>'Cena na poramnuvanje'!F95*'Sreden kurs'!$D$24</f>
        <v>6982.7572499999997</v>
      </c>
      <c r="G95" s="29">
        <f>'Cena na poramnuvanje'!G95*'Sreden kurs'!$D$24</f>
        <v>6781.6686</v>
      </c>
      <c r="H95" s="29">
        <f>'Cena na poramnuvanje'!H95*'Sreden kurs'!$D$24</f>
        <v>6996.9011</v>
      </c>
      <c r="I95" s="29">
        <f>'Cena na poramnuvanje'!I95*'Sreden kurs'!$D$24</f>
        <v>0</v>
      </c>
      <c r="J95" s="29">
        <f>'Cena na poramnuvanje'!J95*'Sreden kurs'!$D$24</f>
        <v>0</v>
      </c>
      <c r="K95" s="29">
        <f>'Cena na poramnuvanje'!K95*'Sreden kurs'!$D$24</f>
        <v>0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2" t="str">
        <f>'Cena na poramnuvanje'!B96:B99</f>
        <v>24.08.2021</v>
      </c>
      <c r="C96" s="6" t="s">
        <v>26</v>
      </c>
      <c r="D96" s="27">
        <f>'Cena na poramnuvanje'!D96*'Sreden kurs'!$D$25</f>
        <v>7021.1859219230755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7021.2854206896554</v>
      </c>
      <c r="L96" s="27">
        <f>'Cena na poramnuvanje'!L96*'Sreden kurs'!$D$25</f>
        <v>7021.2208847826078</v>
      </c>
      <c r="M96" s="27">
        <f>'Cena na poramnuvanje'!M96*'Sreden kurs'!$D$25</f>
        <v>7020.6157999999996</v>
      </c>
      <c r="N96" s="27">
        <f>'Cena na poramnuvanje'!N96*'Sreden kurs'!$D$25</f>
        <v>7021.5328083333334</v>
      </c>
      <c r="O96" s="27">
        <f>'Cena na poramnuvanje'!O96*'Sreden kurs'!$D$25</f>
        <v>7021.5328083333334</v>
      </c>
      <c r="P96" s="27">
        <f>'Cena na poramnuvanje'!P96*'Sreden kurs'!$D$25</f>
        <v>7383.3628078398715</v>
      </c>
      <c r="Q96" s="27">
        <f>'Cena na poramnuvanje'!Q96*'Sreden kurs'!$D$25</f>
        <v>7501.9911027239714</v>
      </c>
      <c r="R96" s="27">
        <f>'Cena na poramnuvanje'!R96*'Sreden kurs'!$D$25</f>
        <v>7348.205284693955</v>
      </c>
      <c r="S96" s="27">
        <f>'Cena na poramnuvanje'!S96*'Sreden kurs'!$D$25</f>
        <v>7035.4047496815292</v>
      </c>
      <c r="T96" s="27">
        <f>'Cena na poramnuvanje'!T96*'Sreden kurs'!$D$25</f>
        <v>7021.6116461538459</v>
      </c>
      <c r="U96" s="27">
        <f>'Cena na poramnuvanje'!U96*'Sreden kurs'!$D$25</f>
        <v>7369.5364447690208</v>
      </c>
      <c r="V96" s="27">
        <f>'Cena na poramnuvanje'!V96*'Sreden kurs'!$D$25</f>
        <v>7075.0220285880705</v>
      </c>
      <c r="W96" s="27">
        <f>'Cena na poramnuvanje'!W96*'Sreden kurs'!$D$25</f>
        <v>7410.3572493913944</v>
      </c>
      <c r="X96" s="27">
        <f>'Cena na poramnuvanje'!X96*'Sreden kurs'!$D$25</f>
        <v>7585.2579474731792</v>
      </c>
      <c r="Y96" s="27">
        <f>'Cena na poramnuvanje'!Y96*'Sreden kurs'!$D$25</f>
        <v>7021.1276186046516</v>
      </c>
      <c r="Z96" s="27">
        <f>'Cena na poramnuvanje'!Z96*'Sreden kurs'!$D$25</f>
        <v>7354.8692316844918</v>
      </c>
      <c r="AA96" s="28">
        <f>'Cena na poramnuvanje'!AA96*'Sreden kurs'!$D$25</f>
        <v>7021.0203624999995</v>
      </c>
    </row>
    <row r="97" spans="2:27" x14ac:dyDescent="0.25">
      <c r="B97" s="63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0</v>
      </c>
      <c r="M97" s="27">
        <f>'Cena na poramnuvanje'!M97*'Sreden kurs'!$D$25</f>
        <v>0</v>
      </c>
      <c r="N97" s="27">
        <f>'Cena na poramnuvanje'!N97*'Sreden kurs'!$D$25</f>
        <v>0</v>
      </c>
      <c r="O97" s="27">
        <f>'Cena na poramnuvanje'!O97*'Sreden kurs'!$D$25</f>
        <v>0</v>
      </c>
      <c r="P97" s="27">
        <f>'Cena na poramnuvanje'!P97*'Sreden kurs'!$D$25</f>
        <v>0</v>
      </c>
      <c r="Q97" s="27">
        <f>'Cena na poramnuvanje'!Q97*'Sreden kurs'!$D$25</f>
        <v>0</v>
      </c>
      <c r="R97" s="27">
        <f>'Cena na poramnuvanje'!R97*'Sreden kurs'!$D$25</f>
        <v>0</v>
      </c>
      <c r="S97" s="27">
        <f>'Cena na poramnuvanje'!S97*'Sreden kurs'!$D$25</f>
        <v>0</v>
      </c>
      <c r="T97" s="27">
        <f>'Cena na poramnuvanje'!T97*'Sreden kurs'!$D$25</f>
        <v>0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0</v>
      </c>
      <c r="Y97" s="27">
        <f>'Cena na poramnuvanje'!Y97*'Sreden kurs'!$D$25</f>
        <v>0</v>
      </c>
      <c r="Z97" s="27">
        <f>'Cena na poramnuvanje'!Z97*'Sreden kurs'!$D$25</f>
        <v>0</v>
      </c>
      <c r="AA97" s="28">
        <f>'Cena na poramnuvanje'!AA97*'Sreden kurs'!$D$25</f>
        <v>0</v>
      </c>
    </row>
    <row r="98" spans="2:27" x14ac:dyDescent="0.25">
      <c r="B98" s="63"/>
      <c r="C98" s="6" t="s">
        <v>28</v>
      </c>
      <c r="D98" s="27">
        <f>'Cena na poramnuvanje'!D98*'Sreden kurs'!$D$25</f>
        <v>0</v>
      </c>
      <c r="E98" s="27">
        <f>'Cena na poramnuvanje'!E98*'Sreden kurs'!$D$25</f>
        <v>2420.3841600000001</v>
      </c>
      <c r="F98" s="27">
        <f>'Cena na poramnuvanje'!F98*'Sreden kurs'!$D$25</f>
        <v>2410.5452</v>
      </c>
      <c r="G98" s="27">
        <f>'Cena na poramnuvanje'!G98*'Sreden kurs'!$D$25</f>
        <v>2435.7575349999997</v>
      </c>
      <c r="H98" s="27">
        <f>'Cena na poramnuvanje'!H98*'Sreden kurs'!$D$25</f>
        <v>2483.7224649999998</v>
      </c>
      <c r="I98" s="27">
        <f>'Cena na poramnuvanje'!I98*'Sreden kurs'!$D$25</f>
        <v>2614.0886849999997</v>
      </c>
      <c r="J98" s="27">
        <f>'Cena na poramnuvanje'!J98*'Sreden kurs'!$D$25</f>
        <v>3380.2976949999997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4"/>
      <c r="C99" s="9" t="s">
        <v>29</v>
      </c>
      <c r="D99" s="29">
        <f>'Cena na poramnuvanje'!D99*'Sreden kurs'!$D$25</f>
        <v>0</v>
      </c>
      <c r="E99" s="29">
        <f>'Cena na poramnuvanje'!E99*'Sreden kurs'!$D$25</f>
        <v>7260.5375449999992</v>
      </c>
      <c r="F99" s="29">
        <f>'Cena na poramnuvanje'!F99*'Sreden kurs'!$D$25</f>
        <v>7231.6355999999996</v>
      </c>
      <c r="G99" s="29">
        <f>'Cena na poramnuvanje'!G99*'Sreden kurs'!$D$25</f>
        <v>7306.6576699999996</v>
      </c>
      <c r="H99" s="29">
        <f>'Cena na poramnuvanje'!H99*'Sreden kurs'!$D$25</f>
        <v>7450.5524599999999</v>
      </c>
      <c r="I99" s="29">
        <f>'Cena na poramnuvanje'!I99*'Sreden kurs'!$D$25</f>
        <v>7841.6511199999995</v>
      </c>
      <c r="J99" s="29">
        <f>'Cena na poramnuvanje'!J99*'Sreden kurs'!$D$25</f>
        <v>10140.893085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2" t="str">
        <f>'Cena na poramnuvanje'!B100:B103</f>
        <v>25.08.2021</v>
      </c>
      <c r="C100" s="6" t="s">
        <v>26</v>
      </c>
      <c r="D100" s="27">
        <f>'Cena na poramnuvanje'!D100*'Sreden kurs'!$D$26</f>
        <v>6708.9606866129034</v>
      </c>
      <c r="E100" s="27">
        <f>'Cena na poramnuvanje'!E100*'Sreden kurs'!$D$26</f>
        <v>0</v>
      </c>
      <c r="F100" s="27">
        <f>'Cena na poramnuvanje'!F100*'Sreden kurs'!$D$26</f>
        <v>6498.018145</v>
      </c>
      <c r="G100" s="27">
        <f>'Cena na poramnuvanje'!G100*'Sreden kurs'!$D$26</f>
        <v>6490.0239899999997</v>
      </c>
      <c r="H100" s="27">
        <f>'Cena na poramnuvanje'!H100*'Sreden kurs'!$D$26</f>
        <v>6425.4558149999984</v>
      </c>
      <c r="I100" s="27">
        <f>'Cena na poramnuvanje'!I100*'Sreden kurs'!$D$26</f>
        <v>6885.1197274999995</v>
      </c>
      <c r="J100" s="27">
        <f>'Cena na poramnuvanje'!J100*'Sreden kurs'!$D$26</f>
        <v>7019.1046034615392</v>
      </c>
      <c r="K100" s="27">
        <f>'Cena na poramnuvanje'!K100*'Sreden kurs'!$D$26</f>
        <v>8010.9516344522963</v>
      </c>
      <c r="L100" s="27">
        <f>'Cena na poramnuvanje'!L100*'Sreden kurs'!$D$26</f>
        <v>7388.8720017399255</v>
      </c>
      <c r="M100" s="27">
        <f>'Cena na poramnuvanje'!M100*'Sreden kurs'!$D$26</f>
        <v>7019.0047422222215</v>
      </c>
      <c r="N100" s="27">
        <f>'Cena na poramnuvanje'!N100*'Sreden kurs'!$D$26</f>
        <v>7170.9945433556395</v>
      </c>
      <c r="O100" s="27">
        <f>'Cena na poramnuvanje'!O100*'Sreden kurs'!$D$26</f>
        <v>7027.170390637405</v>
      </c>
      <c r="P100" s="27">
        <f>'Cena na poramnuvanje'!P100*'Sreden kurs'!$D$26</f>
        <v>7307.3772876123176</v>
      </c>
      <c r="Q100" s="27">
        <f>'Cena na poramnuvanje'!Q100*'Sreden kurs'!$D$26</f>
        <v>7234.8676258186051</v>
      </c>
      <c r="R100" s="27">
        <f>'Cena na poramnuvanje'!R100*'Sreden kurs'!$D$26</f>
        <v>7370.6568006716425</v>
      </c>
      <c r="S100" s="27">
        <f>'Cena na poramnuvanje'!S100*'Sreden kurs'!$D$26</f>
        <v>7138.6991856980412</v>
      </c>
      <c r="T100" s="27">
        <f>'Cena na poramnuvanje'!T100*'Sreden kurs'!$D$26</f>
        <v>7019.7688398591536</v>
      </c>
      <c r="U100" s="27">
        <f>'Cena na poramnuvanje'!U100*'Sreden kurs'!$D$26</f>
        <v>7019.3712186363628</v>
      </c>
      <c r="V100" s="27">
        <f>'Cena na poramnuvanje'!V100*'Sreden kurs'!$D$26</f>
        <v>7018.9798963636358</v>
      </c>
      <c r="W100" s="27">
        <f>'Cena na poramnuvanje'!W100*'Sreden kurs'!$D$26</f>
        <v>7785.6458155754535</v>
      </c>
      <c r="X100" s="27">
        <f>'Cena na poramnuvanje'!X100*'Sreden kurs'!$D$26</f>
        <v>7346.7120283980576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7018.3410028571425</v>
      </c>
    </row>
    <row r="101" spans="2:27" x14ac:dyDescent="0.25">
      <c r="B101" s="63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0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0</v>
      </c>
      <c r="O101" s="27">
        <f>'Cena na poramnuvanje'!O101*'Sreden kurs'!$D$26</f>
        <v>0</v>
      </c>
      <c r="P101" s="27">
        <f>'Cena na poramnuvanje'!P101*'Sreden kurs'!$D$26</f>
        <v>0</v>
      </c>
      <c r="Q101" s="27">
        <f>'Cena na poramnuvanje'!Q101*'Sreden kurs'!$D$26</f>
        <v>0</v>
      </c>
      <c r="R101" s="27">
        <f>'Cena na poramnuvanje'!R101*'Sreden kurs'!$D$26</f>
        <v>0</v>
      </c>
      <c r="S101" s="27">
        <f>'Cena na poramnuvanje'!S101*'Sreden kurs'!$D$26</f>
        <v>0</v>
      </c>
      <c r="T101" s="27">
        <f>'Cena na poramnuvanje'!T101*'Sreden kurs'!$D$26</f>
        <v>0</v>
      </c>
      <c r="U101" s="27">
        <f>'Cena na poramnuvanje'!U101*'Sreden kurs'!$D$26</f>
        <v>0</v>
      </c>
      <c r="V101" s="27">
        <f>'Cena na poramnuvanje'!V101*'Sreden kurs'!$D$26</f>
        <v>0</v>
      </c>
      <c r="W101" s="27">
        <f>'Cena na poramnuvanje'!W101*'Sreden kurs'!$D$26</f>
        <v>0</v>
      </c>
      <c r="X101" s="27">
        <f>'Cena na poramnuvanje'!X101*'Sreden kurs'!$D$26</f>
        <v>0</v>
      </c>
      <c r="Y101" s="27">
        <f>'Cena na poramnuvanje'!Y101*'Sreden kurs'!$D$26</f>
        <v>3688.38013</v>
      </c>
      <c r="Z101" s="27">
        <f>'Cena na poramnuvanje'!Z101*'Sreden kurs'!$D$26</f>
        <v>3768.9366149999996</v>
      </c>
      <c r="AA101" s="28">
        <f>'Cena na poramnuvanje'!AA101*'Sreden kurs'!$D$26</f>
        <v>0</v>
      </c>
    </row>
    <row r="102" spans="2:27" x14ac:dyDescent="0.25">
      <c r="B102" s="63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2512.0094749999998</v>
      </c>
      <c r="F102" s="27">
        <f>'Cena na poramnuvanje'!F102*'Sreden kurs'!$D$26</f>
        <v>0</v>
      </c>
      <c r="G102" s="27">
        <f>'Cena na poramnuvanje'!G102*'Sreden kurs'!$D$26</f>
        <v>0</v>
      </c>
      <c r="H102" s="27">
        <f>'Cena na poramnuvanje'!H102*'Sreden kurs'!$D$26</f>
        <v>0</v>
      </c>
      <c r="I102" s="27">
        <f>'Cena na poramnuvanje'!I102*'Sreden kurs'!$D$26</f>
        <v>0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4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7536.0284249999995</v>
      </c>
      <c r="F103" s="29">
        <f>'Cena na poramnuvanje'!F103*'Sreden kurs'!$D$26</f>
        <v>0</v>
      </c>
      <c r="G103" s="29">
        <f>'Cena na poramnuvanje'!G103*'Sreden kurs'!$D$26</f>
        <v>0</v>
      </c>
      <c r="H103" s="29">
        <f>'Cena na poramnuvanje'!H103*'Sreden kurs'!$D$26</f>
        <v>0</v>
      </c>
      <c r="I103" s="29">
        <f>'Cena na poramnuvanje'!I103*'Sreden kurs'!$D$26</f>
        <v>0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2" t="str">
        <f>'Cena na poramnuvanje'!B104:B107</f>
        <v>26.08.2021</v>
      </c>
      <c r="C104" s="6" t="s">
        <v>26</v>
      </c>
      <c r="D104" s="27">
        <f>'Cena na poramnuvanje'!D104*'Sreden kurs'!$D$27</f>
        <v>7019.2758192307701</v>
      </c>
      <c r="E104" s="27">
        <f>'Cena na poramnuvanje'!E104*'Sreden kurs'!$D$27</f>
        <v>0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7019.4902633333331</v>
      </c>
      <c r="J104" s="27">
        <f>'Cena na poramnuvanje'!J104*'Sreden kurs'!$D$27</f>
        <v>7019.5773812500011</v>
      </c>
      <c r="K104" s="27">
        <f>'Cena na poramnuvanje'!K104*'Sreden kurs'!$D$27</f>
        <v>7078.2231323034885</v>
      </c>
      <c r="L104" s="27">
        <f>'Cena na poramnuvanje'!L104*'Sreden kurs'!$D$27</f>
        <v>7161.211580917874</v>
      </c>
      <c r="M104" s="27">
        <f>'Cena na poramnuvanje'!M104*'Sreden kurs'!$D$27</f>
        <v>7143.1238092753038</v>
      </c>
      <c r="N104" s="27">
        <f>'Cena na poramnuvanje'!N104*'Sreden kurs'!$D$27</f>
        <v>7151.039758789062</v>
      </c>
      <c r="O104" s="27">
        <f>'Cena na poramnuvanje'!O104*'Sreden kurs'!$D$27</f>
        <v>7019.1759555555545</v>
      </c>
      <c r="P104" s="27">
        <f>'Cena na poramnuvanje'!P104*'Sreden kurs'!$D$27</f>
        <v>7019.1759555555545</v>
      </c>
      <c r="Q104" s="27">
        <f>'Cena na poramnuvanje'!Q104*'Sreden kurs'!$D$27</f>
        <v>7019.1759555555545</v>
      </c>
      <c r="R104" s="27">
        <f>'Cena na poramnuvanje'!R104*'Sreden kurs'!$D$27</f>
        <v>0</v>
      </c>
      <c r="S104" s="27">
        <f>'Cena na poramnuvanje'!S104*'Sreden kurs'!$D$27</f>
        <v>0</v>
      </c>
      <c r="T104" s="27">
        <f>'Cena na poramnuvanje'!T104*'Sreden kurs'!$D$27</f>
        <v>8108.115749999999</v>
      </c>
      <c r="U104" s="27">
        <f>'Cena na poramnuvanje'!U104*'Sreden kurs'!$D$27</f>
        <v>8108.115749999999</v>
      </c>
      <c r="V104" s="27">
        <f>'Cena na poramnuvanje'!V104*'Sreden kurs'!$D$27</f>
        <v>8108.1157499999972</v>
      </c>
      <c r="W104" s="27">
        <f>'Cena na poramnuvanje'!W104*'Sreden kurs'!$D$27</f>
        <v>7689.6353985623</v>
      </c>
      <c r="X104" s="27">
        <f>'Cena na poramnuvanje'!X104*'Sreden kurs'!$D$27</f>
        <v>7652.6444844398329</v>
      </c>
      <c r="Y104" s="27">
        <f>'Cena na poramnuvanje'!Y104*'Sreden kurs'!$D$27</f>
        <v>0</v>
      </c>
      <c r="Z104" s="27">
        <f>'Cena na poramnuvanje'!Z104*'Sreden kurs'!$D$27</f>
        <v>8108.115749999999</v>
      </c>
      <c r="AA104" s="28">
        <f>'Cena na poramnuvanje'!AA104*'Sreden kurs'!$D$27</f>
        <v>7019.1339076923077</v>
      </c>
    </row>
    <row r="105" spans="2:27" x14ac:dyDescent="0.25">
      <c r="B105" s="63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0</v>
      </c>
      <c r="P105" s="27">
        <f>'Cena na poramnuvanje'!P105*'Sreden kurs'!$D$27</f>
        <v>0</v>
      </c>
      <c r="Q105" s="27">
        <f>'Cena na poramnuvanje'!Q105*'Sreden kurs'!$D$27</f>
        <v>0</v>
      </c>
      <c r="R105" s="27">
        <f>'Cena na poramnuvanje'!R105*'Sreden kurs'!$D$27</f>
        <v>3401.9033999999997</v>
      </c>
      <c r="S105" s="27">
        <f>'Cena na poramnuvanje'!S105*'Sreden kurs'!$D$27</f>
        <v>3534.1176499999997</v>
      </c>
      <c r="T105" s="27">
        <f>'Cena na poramnuvanje'!T105*'Sreden kurs'!$D$27</f>
        <v>0</v>
      </c>
      <c r="U105" s="27">
        <f>'Cena na poramnuvanje'!U105*'Sreden kurs'!$D$27</f>
        <v>0</v>
      </c>
      <c r="V105" s="27">
        <f>'Cena na poramnuvanje'!V105*'Sreden kurs'!$D$27</f>
        <v>0</v>
      </c>
      <c r="W105" s="27">
        <f>'Cena na poramnuvanje'!W105*'Sreden kurs'!$D$27</f>
        <v>0</v>
      </c>
      <c r="X105" s="27">
        <f>'Cena na poramnuvanje'!X105*'Sreden kurs'!$D$27</f>
        <v>0</v>
      </c>
      <c r="Y105" s="27">
        <f>'Cena na poramnuvanje'!Y105*'Sreden kurs'!$D$27</f>
        <v>3655.8777500000001</v>
      </c>
      <c r="Z105" s="27">
        <f>'Cena na poramnuvanje'!Z105*'Sreden kurs'!$D$27</f>
        <v>0</v>
      </c>
      <c r="AA105" s="28">
        <f>'Cena na poramnuvanje'!AA105*'Sreden kurs'!$D$27</f>
        <v>0</v>
      </c>
    </row>
    <row r="106" spans="2:27" x14ac:dyDescent="0.25">
      <c r="B106" s="63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2264.86085</v>
      </c>
      <c r="F106" s="27">
        <f>'Cena na poramnuvanje'!F106*'Sreden kurs'!$D$27</f>
        <v>2182.4575500000001</v>
      </c>
      <c r="G106" s="27">
        <f>'Cena na poramnuvanje'!G106*'Sreden kurs'!$D$27</f>
        <v>2151.0950999999995</v>
      </c>
      <c r="H106" s="27">
        <f>'Cena na poramnuvanje'!H106*'Sreden kurs'!$D$27</f>
        <v>2228.5788000000002</v>
      </c>
      <c r="I106" s="27">
        <f>'Cena na poramnuvanje'!I106*'Sreden kurs'!$D$27</f>
        <v>0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4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6793.9675999999999</v>
      </c>
      <c r="F107" s="29">
        <f>'Cena na poramnuvanje'!F107*'Sreden kurs'!$D$27</f>
        <v>6547.3726499999993</v>
      </c>
      <c r="G107" s="29">
        <f>'Cena na poramnuvanje'!G107*'Sreden kurs'!$D$27</f>
        <v>6452.6703500000003</v>
      </c>
      <c r="H107" s="29">
        <f>'Cena na poramnuvanje'!H107*'Sreden kurs'!$D$27</f>
        <v>6685.7363999999998</v>
      </c>
      <c r="I107" s="29">
        <f>'Cena na poramnuvanje'!I107*'Sreden kurs'!$D$27</f>
        <v>0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2" t="str">
        <f>'Cena na poramnuvanje'!B108:B111</f>
        <v>27.08.2021</v>
      </c>
      <c r="C108" s="6" t="s">
        <v>26</v>
      </c>
      <c r="D108" s="27">
        <f>'Cena na poramnuvanje'!D108*'Sreden kurs'!$D$28</f>
        <v>7019.3160275000009</v>
      </c>
      <c r="E108" s="27">
        <f>'Cena na poramnuvanje'!E108*'Sreden kurs'!$D$28</f>
        <v>0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7019.2114860000001</v>
      </c>
      <c r="J108" s="27">
        <f>'Cena na poramnuvanje'!J108*'Sreden kurs'!$D$28</f>
        <v>7019.5773812500011</v>
      </c>
      <c r="K108" s="27">
        <f>'Cena na poramnuvanje'!K108*'Sreden kurs'!$D$28</f>
        <v>7019.0393000000004</v>
      </c>
      <c r="L108" s="27">
        <f>'Cena na poramnuvanje'!L108*'Sreden kurs'!$D$28</f>
        <v>7019.0393000000004</v>
      </c>
      <c r="M108" s="27">
        <f>'Cena na poramnuvanje'!M108*'Sreden kurs'!$D$28</f>
        <v>7019.0393000000004</v>
      </c>
      <c r="N108" s="27">
        <f>'Cena na poramnuvanje'!N108*'Sreden kurs'!$D$28</f>
        <v>7019.6884138888881</v>
      </c>
      <c r="O108" s="27">
        <f>'Cena na poramnuvanje'!O108*'Sreden kurs'!$D$28</f>
        <v>7545.2882001607704</v>
      </c>
      <c r="P108" s="27">
        <f>'Cena na poramnuvanje'!P108*'Sreden kurs'!$D$28</f>
        <v>7868.6555078534038</v>
      </c>
      <c r="Q108" s="27">
        <f>'Cena na poramnuvanje'!Q108*'Sreden kurs'!$D$28</f>
        <v>7450.8837967571644</v>
      </c>
      <c r="R108" s="27">
        <f>'Cena na poramnuvanje'!R108*'Sreden kurs'!$D$28</f>
        <v>7605.8630624557672</v>
      </c>
      <c r="S108" s="27">
        <f>'Cena na poramnuvanje'!S108*'Sreden kurs'!$D$28</f>
        <v>7018.5122000000001</v>
      </c>
      <c r="T108" s="27">
        <f>'Cena na poramnuvanje'!T108*'Sreden kurs'!$D$28</f>
        <v>7019.3140648936169</v>
      </c>
      <c r="U108" s="27">
        <f>'Cena na poramnuvanje'!U108*'Sreden kurs'!$D$28</f>
        <v>7496.2729530092056</v>
      </c>
      <c r="V108" s="27">
        <f>'Cena na poramnuvanje'!V108*'Sreden kurs'!$D$28</f>
        <v>7672.2111622938519</v>
      </c>
      <c r="W108" s="27">
        <f>'Cena na poramnuvanje'!W108*'Sreden kurs'!$D$28</f>
        <v>7982.0174444284903</v>
      </c>
      <c r="X108" s="27">
        <f>'Cena na poramnuvanje'!X108*'Sreden kurs'!$D$28</f>
        <v>0</v>
      </c>
      <c r="Y108" s="27">
        <f>'Cena na poramnuvanje'!Y108*'Sreden kurs'!$D$28</f>
        <v>8108.115749999999</v>
      </c>
      <c r="Z108" s="27">
        <f>'Cena na poramnuvanje'!Z108*'Sreden kurs'!$D$28</f>
        <v>0</v>
      </c>
      <c r="AA108" s="28">
        <f>'Cena na poramnuvanje'!AA108*'Sreden kurs'!$D$28</f>
        <v>8108.115749999999</v>
      </c>
    </row>
    <row r="109" spans="2:27" x14ac:dyDescent="0.25">
      <c r="B109" s="63"/>
      <c r="C109" s="6" t="s">
        <v>27</v>
      </c>
      <c r="D109" s="27">
        <f>'Cena na poramnuvanje'!D109*'Sreden kurs'!$D$28</f>
        <v>0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0</v>
      </c>
      <c r="K109" s="27">
        <f>'Cena na poramnuvanje'!K109*'Sreden kurs'!$D$28</f>
        <v>0</v>
      </c>
      <c r="L109" s="27">
        <f>'Cena na poramnuvanje'!L109*'Sreden kurs'!$D$28</f>
        <v>0</v>
      </c>
      <c r="M109" s="27">
        <f>'Cena na poramnuvanje'!M109*'Sreden kurs'!$D$28</f>
        <v>0</v>
      </c>
      <c r="N109" s="27">
        <f>'Cena na poramnuvanje'!N109*'Sreden kurs'!$D$28</f>
        <v>0</v>
      </c>
      <c r="O109" s="27">
        <f>'Cena na poramnuvanje'!O109*'Sreden kurs'!$D$28</f>
        <v>0</v>
      </c>
      <c r="P109" s="27">
        <f>'Cena na poramnuvanje'!P109*'Sreden kurs'!$D$28</f>
        <v>0</v>
      </c>
      <c r="Q109" s="27">
        <f>'Cena na poramnuvanje'!Q109*'Sreden kurs'!$D$28</f>
        <v>0</v>
      </c>
      <c r="R109" s="27">
        <f>'Cena na poramnuvanje'!R109*'Sreden kurs'!$D$28</f>
        <v>0</v>
      </c>
      <c r="S109" s="27">
        <f>'Cena na poramnuvanje'!S109*'Sreden kurs'!$D$28</f>
        <v>0</v>
      </c>
      <c r="T109" s="27">
        <f>'Cena na poramnuvanje'!T109*'Sreden kurs'!$D$28</f>
        <v>0</v>
      </c>
      <c r="U109" s="27">
        <f>'Cena na poramnuvanje'!U109*'Sreden kurs'!$D$28</f>
        <v>0</v>
      </c>
      <c r="V109" s="27">
        <f>'Cena na poramnuvanje'!V109*'Sreden kurs'!$D$28</f>
        <v>0</v>
      </c>
      <c r="W109" s="27">
        <f>'Cena na poramnuvanje'!W109*'Sreden kurs'!$D$28</f>
        <v>0</v>
      </c>
      <c r="X109" s="27">
        <f>'Cena na poramnuvanje'!X109*'Sreden kurs'!$D$28</f>
        <v>3791.7816999999991</v>
      </c>
      <c r="Y109" s="27">
        <f>'Cena na poramnuvanje'!Y109*'Sreden kurs'!$D$28</f>
        <v>0</v>
      </c>
      <c r="Z109" s="27">
        <f>'Cena na poramnuvanje'!Z109*'Sreden kurs'!$D$28</f>
        <v>3380.38015</v>
      </c>
      <c r="AA109" s="28">
        <f>'Cena na poramnuvanje'!AA109*'Sreden kurs'!$D$28</f>
        <v>0</v>
      </c>
    </row>
    <row r="110" spans="2:27" x14ac:dyDescent="0.25">
      <c r="B110" s="63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3061.2210999999998</v>
      </c>
      <c r="F110" s="27">
        <f>'Cena na poramnuvanje'!F110*'Sreden kurs'!$D$28</f>
        <v>2488.7026499999997</v>
      </c>
      <c r="G110" s="27">
        <f>'Cena na poramnuvanje'!G110*'Sreden kurs'!$D$28</f>
        <v>2488.0877</v>
      </c>
      <c r="H110" s="27">
        <f>'Cena na poramnuvanje'!H110*'Sreden kurs'!$D$28</f>
        <v>2889.0350999999996</v>
      </c>
      <c r="I110" s="27">
        <f>'Cena na poramnuvanje'!I110*'Sreden kurs'!$D$28</f>
        <v>0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4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9183.0483500000009</v>
      </c>
      <c r="F111" s="29">
        <f>'Cena na poramnuvanje'!F111*'Sreden kurs'!$D$28</f>
        <v>7466.1079499999996</v>
      </c>
      <c r="G111" s="29">
        <f>'Cena na poramnuvanje'!G111*'Sreden kurs'!$D$28</f>
        <v>7464.2630999999992</v>
      </c>
      <c r="H111" s="29">
        <f>'Cena na poramnuvanje'!H111*'Sreden kurs'!$D$28</f>
        <v>8666.49035</v>
      </c>
      <c r="I111" s="29">
        <f>'Cena na poramnuvanje'!I111*'Sreden kurs'!$D$28</f>
        <v>0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2" t="str">
        <f>'Cena na poramnuvanje'!B112:B115</f>
        <v>28.08.2021</v>
      </c>
      <c r="C112" s="6" t="s">
        <v>26</v>
      </c>
      <c r="D112" s="27">
        <f>'Cena na poramnuvanje'!D112*'Sreden kurs'!$D$29</f>
        <v>7010.2361999999994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0</v>
      </c>
      <c r="M112" s="27">
        <f>'Cena na poramnuvanje'!M112*'Sreden kurs'!$D$29</f>
        <v>0</v>
      </c>
      <c r="N112" s="27">
        <f>'Cena na poramnuvanje'!N112*'Sreden kurs'!$D$29</f>
        <v>0</v>
      </c>
      <c r="O112" s="27">
        <f>'Cena na poramnuvanje'!O112*'Sreden kurs'!$D$29</f>
        <v>0</v>
      </c>
      <c r="P112" s="27">
        <f>'Cena na poramnuvanje'!P112*'Sreden kurs'!$D$29</f>
        <v>0</v>
      </c>
      <c r="Q112" s="27">
        <f>'Cena na poramnuvanje'!Q112*'Sreden kurs'!$D$29</f>
        <v>0</v>
      </c>
      <c r="R112" s="27">
        <f>'Cena na poramnuvanje'!R112*'Sreden kurs'!$D$29</f>
        <v>0</v>
      </c>
      <c r="S112" s="27">
        <f>'Cena na poramnuvanje'!S112*'Sreden kurs'!$D$29</f>
        <v>0</v>
      </c>
      <c r="T112" s="27">
        <f>'Cena na poramnuvanje'!T112*'Sreden kurs'!$D$29</f>
        <v>0</v>
      </c>
      <c r="U112" s="27">
        <f>'Cena na poramnuvanje'!U112*'Sreden kurs'!$D$29</f>
        <v>8107.8916049999998</v>
      </c>
      <c r="V112" s="27">
        <f>'Cena na poramnuvanje'!V112*'Sreden kurs'!$D$29</f>
        <v>0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8107.8916049999998</v>
      </c>
      <c r="Z112" s="27">
        <f>'Cena na poramnuvanje'!Z112*'Sreden kurs'!$D$29</f>
        <v>8107.8916049999998</v>
      </c>
      <c r="AA112" s="28">
        <f>'Cena na poramnuvanje'!AA112*'Sreden kurs'!$D$29</f>
        <v>7535.3611434810018</v>
      </c>
    </row>
    <row r="113" spans="2:27" x14ac:dyDescent="0.25">
      <c r="B113" s="63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0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3358.7640460000002</v>
      </c>
      <c r="O113" s="27">
        <f>'Cena na poramnuvanje'!O113*'Sreden kurs'!$D$29</f>
        <v>3248.076106</v>
      </c>
      <c r="P113" s="27">
        <f>'Cena na poramnuvanje'!P113*'Sreden kurs'!$D$29</f>
        <v>3009.4821019999995</v>
      </c>
      <c r="Q113" s="27">
        <f>'Cena na poramnuvanje'!Q113*'Sreden kurs'!$D$29</f>
        <v>2764.7387680000002</v>
      </c>
      <c r="R113" s="27">
        <f>'Cena na poramnuvanje'!R113*'Sreden kurs'!$D$29</f>
        <v>2002.9151241973948</v>
      </c>
      <c r="S113" s="27">
        <f>'Cena na poramnuvanje'!S113*'Sreden kurs'!$D$29</f>
        <v>1651.7720225774267</v>
      </c>
      <c r="T113" s="27">
        <f>'Cena na poramnuvanje'!T113*'Sreden kurs'!$D$29</f>
        <v>1646.1756409999998</v>
      </c>
      <c r="U113" s="27">
        <f>'Cena na poramnuvanje'!U113*'Sreden kurs'!$D$29</f>
        <v>0</v>
      </c>
      <c r="V113" s="27">
        <f>'Cena na poramnuvanje'!V113*'Sreden kurs'!$D$29</f>
        <v>3216.0995899999998</v>
      </c>
      <c r="W113" s="27">
        <f>'Cena na poramnuvanje'!W113*'Sreden kurs'!$D$29</f>
        <v>3937.4159989999998</v>
      </c>
      <c r="X113" s="27">
        <f>'Cena na poramnuvanje'!X113*'Sreden kurs'!$D$29</f>
        <v>4045.029274</v>
      </c>
      <c r="Y113" s="27">
        <f>'Cena na poramnuvanje'!Y113*'Sreden kurs'!$D$29</f>
        <v>0</v>
      </c>
      <c r="Z113" s="27">
        <f>'Cena na poramnuvanje'!Z113*'Sreden kurs'!$D$29</f>
        <v>0</v>
      </c>
      <c r="AA113" s="28">
        <f>'Cena na poramnuvanje'!AA113*'Sreden kurs'!$D$29</f>
        <v>0</v>
      </c>
    </row>
    <row r="114" spans="2:27" x14ac:dyDescent="0.25">
      <c r="B114" s="63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2500.3175779999997</v>
      </c>
      <c r="F114" s="27">
        <f>'Cena na poramnuvanje'!F114*'Sreden kurs'!$D$29</f>
        <v>2389.014705</v>
      </c>
      <c r="G114" s="27">
        <f>'Cena na poramnuvanje'!G114*'Sreden kurs'!$D$29</f>
        <v>2340.4349980000002</v>
      </c>
      <c r="H114" s="27">
        <f>'Cena na poramnuvanje'!H114*'Sreden kurs'!$D$29</f>
        <v>2376.7160449999997</v>
      </c>
      <c r="I114" s="27">
        <f>'Cena na poramnuvanje'!I114*'Sreden kurs'!$D$29</f>
        <v>2355.8083230000002</v>
      </c>
      <c r="J114" s="27">
        <f>'Cena na poramnuvanje'!J114*'Sreden kurs'!$D$29</f>
        <v>2399.468566</v>
      </c>
      <c r="K114" s="27">
        <f>'Cena na poramnuvanje'!K114*'Sreden kurs'!$D$29</f>
        <v>2613.4652499999997</v>
      </c>
      <c r="L114" s="27">
        <f>'Cena na poramnuvanje'!L114*'Sreden kurs'!$D$29</f>
        <v>3138.6180319999999</v>
      </c>
      <c r="M114" s="27">
        <f>'Cena na poramnuvanje'!M114*'Sreden kurs'!$D$29</f>
        <v>2871.1221769999997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4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7500.3378009999997</v>
      </c>
      <c r="F115" s="29">
        <f>'Cena na poramnuvanje'!F115*'Sreden kurs'!$D$29</f>
        <v>7167.0441149999997</v>
      </c>
      <c r="G115" s="29">
        <f>'Cena na poramnuvanje'!G115*'Sreden kurs'!$D$29</f>
        <v>7021.3049940000001</v>
      </c>
      <c r="H115" s="29">
        <f>'Cena na poramnuvanje'!H115*'Sreden kurs'!$D$29</f>
        <v>7130.1481350000004</v>
      </c>
      <c r="I115" s="29">
        <f>'Cena na poramnuvanje'!I115*'Sreden kurs'!$D$29</f>
        <v>7067.4249690000006</v>
      </c>
      <c r="J115" s="29">
        <f>'Cena na poramnuvanje'!J115*'Sreden kurs'!$D$29</f>
        <v>7197.7907649999997</v>
      </c>
      <c r="K115" s="29">
        <f>'Cena na poramnuvanje'!K115*'Sreden kurs'!$D$29</f>
        <v>7840.3957499999997</v>
      </c>
      <c r="L115" s="29">
        <f>'Cena na poramnuvanje'!L115*'Sreden kurs'!$D$29</f>
        <v>9415.8540959999991</v>
      </c>
      <c r="M115" s="29">
        <f>'Cena na poramnuvanje'!M115*'Sreden kurs'!$D$29</f>
        <v>8612.7515980000007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2" t="str">
        <f>'Cena na poramnuvanje'!B116:B119</f>
        <v>29.08.2021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6833.1354960000008</v>
      </c>
      <c r="L116" s="27">
        <f>'Cena na poramnuvanje'!L116*'Sreden kurs'!$D$30</f>
        <v>0</v>
      </c>
      <c r="M116" s="27">
        <f>'Cena na poramnuvanje'!M116*'Sreden kurs'!$D$30</f>
        <v>6837.4168078489647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3"/>
      <c r="C117" s="6" t="s">
        <v>27</v>
      </c>
      <c r="D117" s="27">
        <f>'Cena na poramnuvanje'!D117*'Sreden kurs'!$D$30</f>
        <v>0</v>
      </c>
      <c r="E117" s="27">
        <f>'Cena na poramnuvanje'!E117*'Sreden kurs'!$D$30</f>
        <v>0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2368.721916</v>
      </c>
      <c r="M117" s="27">
        <f>'Cena na poramnuvanje'!M117*'Sreden kurs'!$D$30</f>
        <v>0</v>
      </c>
      <c r="N117" s="27">
        <f>'Cena na poramnuvanje'!N117*'Sreden kurs'!$D$30</f>
        <v>2480.0247889999996</v>
      </c>
      <c r="O117" s="27">
        <f>'Cena na poramnuvanje'!O117*'Sreden kurs'!$D$30</f>
        <v>2571.0348730000001</v>
      </c>
      <c r="P117" s="27">
        <f>'Cena na poramnuvanje'!P117*'Sreden kurs'!$D$30</f>
        <v>2547.052486</v>
      </c>
      <c r="Q117" s="27">
        <f>'Cena na poramnuvanje'!Q117*'Sreden kurs'!$D$30</f>
        <v>2405.6178960000002</v>
      </c>
      <c r="R117" s="27">
        <f>'Cena na poramnuvanje'!R117*'Sreden kurs'!$D$30</f>
        <v>2405.6178959999997</v>
      </c>
      <c r="S117" s="27">
        <f>'Cena na poramnuvanje'!S117*'Sreden kurs'!$D$30</f>
        <v>2462.8066649999996</v>
      </c>
      <c r="T117" s="27">
        <f>'Cena na poramnuvanje'!T117*'Sreden kurs'!$D$30</f>
        <v>2810.8587429999998</v>
      </c>
      <c r="U117" s="27">
        <f>'Cena na poramnuvanje'!U117*'Sreden kurs'!$D$30</f>
        <v>3144.7673619999996</v>
      </c>
      <c r="V117" s="27">
        <f>'Cena na poramnuvanje'!V117*'Sreden kurs'!$D$30</f>
        <v>3585.0593900000003</v>
      </c>
      <c r="W117" s="27">
        <f>'Cena na poramnuvanje'!W117*'Sreden kurs'!$D$30</f>
        <v>4674.1057330000003</v>
      </c>
      <c r="X117" s="27">
        <f>'Cena na poramnuvanje'!X117*'Sreden kurs'!$D$30</f>
        <v>5005.5546199999999</v>
      </c>
      <c r="Y117" s="27">
        <f>'Cena na poramnuvanje'!Y117*'Sreden kurs'!$D$30</f>
        <v>3376.7459849488191</v>
      </c>
      <c r="Z117" s="27">
        <f>'Cena na poramnuvanje'!Z117*'Sreden kurs'!$D$30</f>
        <v>3434.4008049999998</v>
      </c>
      <c r="AA117" s="28">
        <f>'Cena na poramnuvanje'!AA117*'Sreden kurs'!$D$30</f>
        <v>2662.0449570000001</v>
      </c>
    </row>
    <row r="118" spans="2:27" x14ac:dyDescent="0.25">
      <c r="B118" s="63"/>
      <c r="C118" s="6" t="s">
        <v>28</v>
      </c>
      <c r="D118" s="27">
        <f>'Cena na poramnuvanje'!D118*'Sreden kurs'!$D$30</f>
        <v>2400.0834989999998</v>
      </c>
      <c r="E118" s="27">
        <f>'Cena na poramnuvanje'!E118*'Sreden kurs'!$D$30</f>
        <v>2262.3385069999999</v>
      </c>
      <c r="F118" s="27">
        <f>'Cena na poramnuvanje'!F118*'Sreden kurs'!$D$30</f>
        <v>2168.8686910000001</v>
      </c>
      <c r="G118" s="27">
        <f>'Cena na poramnuvanje'!G118*'Sreden kurs'!$D$30</f>
        <v>2114.1396540000001</v>
      </c>
      <c r="H118" s="27">
        <f>'Cena na poramnuvanje'!H118*'Sreden kurs'!$D$30</f>
        <v>2069.2495449999997</v>
      </c>
      <c r="I118" s="27">
        <f>'Cena na poramnuvanje'!I118*'Sreden kurs'!$D$30</f>
        <v>2133.2025769999996</v>
      </c>
      <c r="J118" s="27">
        <f>'Cena na poramnuvanje'!J118*'Sreden kurs'!$D$30</f>
        <v>2174.403088</v>
      </c>
      <c r="K118" s="27">
        <f>'Cena na poramnuvanje'!K118*'Sreden kurs'!$D$30</f>
        <v>0</v>
      </c>
      <c r="L118" s="27">
        <f>'Cena na poramnuvanje'!L118*'Sreden kurs'!$D$30</f>
        <v>0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4"/>
      <c r="C119" s="9" t="s">
        <v>29</v>
      </c>
      <c r="D119" s="29">
        <f>'Cena na poramnuvanje'!D119*'Sreden kurs'!$D$30</f>
        <v>7200.250497</v>
      </c>
      <c r="E119" s="29">
        <f>'Cena na poramnuvanje'!E119*'Sreden kurs'!$D$30</f>
        <v>6786.4005879999995</v>
      </c>
      <c r="F119" s="29">
        <f>'Cena na poramnuvanje'!F119*'Sreden kurs'!$D$30</f>
        <v>6506.6060729999999</v>
      </c>
      <c r="G119" s="29">
        <f>'Cena na poramnuvanje'!G119*'Sreden kurs'!$D$30</f>
        <v>6341.8040289999999</v>
      </c>
      <c r="H119" s="29">
        <f>'Cena na poramnuvanje'!H119*'Sreden kurs'!$D$30</f>
        <v>6207.7486349999999</v>
      </c>
      <c r="I119" s="29">
        <f>'Cena na poramnuvanje'!I119*'Sreden kurs'!$D$30</f>
        <v>6399.6077309999991</v>
      </c>
      <c r="J119" s="29">
        <f>'Cena na poramnuvanje'!J119*'Sreden kurs'!$D$30</f>
        <v>6523.2092640000001</v>
      </c>
      <c r="K119" s="29">
        <f>'Cena na poramnuvanje'!K119*'Sreden kurs'!$D$30</f>
        <v>0</v>
      </c>
      <c r="L119" s="29">
        <f>'Cena na poramnuvanje'!L119*'Sreden kurs'!$D$30</f>
        <v>0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2" t="str">
        <f>'Cena na poramnuvanje'!B120:B123</f>
        <v>30.08.2021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7020.2369524736841</v>
      </c>
      <c r="L120" s="27">
        <f>'Cena na poramnuvanje'!L120*'Sreden kurs'!$D$31</f>
        <v>7020.0751279999995</v>
      </c>
      <c r="M120" s="27">
        <f>'Cena na poramnuvanje'!M120*'Sreden kurs'!$D$31</f>
        <v>7020.0751279999995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8107.8916049999998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8107.8916049999998</v>
      </c>
      <c r="W120" s="27">
        <f>'Cena na poramnuvanje'!W120*'Sreden kurs'!$D$31</f>
        <v>8107.8916049999998</v>
      </c>
      <c r="X120" s="27">
        <f>'Cena na poramnuvanje'!X120*'Sreden kurs'!$D$31</f>
        <v>8107.8916049999998</v>
      </c>
      <c r="Y120" s="27">
        <f>'Cena na poramnuvanje'!Y120*'Sreden kurs'!$D$31</f>
        <v>0</v>
      </c>
      <c r="Z120" s="27">
        <f>'Cena na poramnuvanje'!Z120*'Sreden kurs'!$D$31</f>
        <v>8107.8916049999998</v>
      </c>
      <c r="AA120" s="28">
        <f>'Cena na poramnuvanje'!AA120*'Sreden kurs'!$D$31</f>
        <v>8107.8916049999998</v>
      </c>
    </row>
    <row r="121" spans="2:27" x14ac:dyDescent="0.25">
      <c r="B121" s="63"/>
      <c r="C121" s="6" t="s">
        <v>27</v>
      </c>
      <c r="D121" s="27">
        <f>'Cena na poramnuvanje'!D121*'Sreden kurs'!$D$31</f>
        <v>0</v>
      </c>
      <c r="E121" s="27">
        <f>'Cena na poramnuvanje'!E121*'Sreden kurs'!$D$31</f>
        <v>1446.937349</v>
      </c>
      <c r="F121" s="27">
        <f>'Cena na poramnuvanje'!F121*'Sreden kurs'!$D$31</f>
        <v>1412.5011009999998</v>
      </c>
      <c r="G121" s="27">
        <f>'Cena na poramnuvanje'!G121*'Sreden kurs'!$D$31</f>
        <v>1343.013672</v>
      </c>
      <c r="H121" s="27">
        <f>'Cena na poramnuvanje'!H121*'Sreden kurs'!$D$31</f>
        <v>1364.536327</v>
      </c>
      <c r="I121" s="27">
        <f>'Cena na poramnuvanje'!I121*'Sreden kurs'!$D$31</f>
        <v>1469.0749370000001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0</v>
      </c>
      <c r="M121" s="27">
        <f>'Cena na poramnuvanje'!M121*'Sreden kurs'!$D$31</f>
        <v>0</v>
      </c>
      <c r="N121" s="27">
        <f>'Cena na poramnuvanje'!N121*'Sreden kurs'!$D$31</f>
        <v>3952.1743909999996</v>
      </c>
      <c r="O121" s="27">
        <f>'Cena na poramnuvanje'!O121*'Sreden kurs'!$D$31</f>
        <v>3877.1525649999999</v>
      </c>
      <c r="P121" s="27">
        <f>'Cena na poramnuvanje'!P121*'Sreden kurs'!$D$31</f>
        <v>0</v>
      </c>
      <c r="Q121" s="27">
        <f>'Cena na poramnuvanje'!Q121*'Sreden kurs'!$D$31</f>
        <v>3462.0727900000002</v>
      </c>
      <c r="R121" s="27">
        <f>'Cena na poramnuvanje'!R121*'Sreden kurs'!$D$31</f>
        <v>3951.5594580000011</v>
      </c>
      <c r="S121" s="27">
        <f>'Cena na poramnuvanje'!S121*'Sreden kurs'!$D$31</f>
        <v>2607.7078815444465</v>
      </c>
      <c r="T121" s="27">
        <f>'Cena na poramnuvanje'!T121*'Sreden kurs'!$D$31</f>
        <v>2928.4941397201806</v>
      </c>
      <c r="U121" s="27">
        <f>'Cena na poramnuvanje'!U121*'Sreden kurs'!$D$31</f>
        <v>3996.4495669999997</v>
      </c>
      <c r="V121" s="27">
        <f>'Cena na poramnuvanje'!V121*'Sreden kurs'!$D$31</f>
        <v>0</v>
      </c>
      <c r="W121" s="27">
        <f>'Cena na poramnuvanje'!W121*'Sreden kurs'!$D$31</f>
        <v>0</v>
      </c>
      <c r="X121" s="27">
        <f>'Cena na poramnuvanje'!X121*'Sreden kurs'!$D$31</f>
        <v>0</v>
      </c>
      <c r="Y121" s="27">
        <f>'Cena na poramnuvanje'!Y121*'Sreden kurs'!$D$31</f>
        <v>3519.8764919999999</v>
      </c>
      <c r="Z121" s="27">
        <f>'Cena na poramnuvanje'!Z121*'Sreden kurs'!$D$31</f>
        <v>0</v>
      </c>
      <c r="AA121" s="28">
        <f>'Cena na poramnuvanje'!AA121*'Sreden kurs'!$D$31</f>
        <v>0</v>
      </c>
    </row>
    <row r="122" spans="2:27" x14ac:dyDescent="0.25">
      <c r="B122" s="63"/>
      <c r="C122" s="6" t="s">
        <v>28</v>
      </c>
      <c r="D122" s="27">
        <f>'Cena na poramnuvanje'!D122*'Sreden kurs'!$D$31</f>
        <v>2450.5080050000001</v>
      </c>
      <c r="E122" s="27">
        <f>'Cena na poramnuvanje'!E122*'Sreden kurs'!$D$31</f>
        <v>0</v>
      </c>
      <c r="F122" s="27">
        <f>'Cena na poramnuvanje'!F122*'Sreden kurs'!$D$31</f>
        <v>0</v>
      </c>
      <c r="G122" s="27">
        <f>'Cena na poramnuvanje'!G122*'Sreden kurs'!$D$31</f>
        <v>0</v>
      </c>
      <c r="H122" s="27">
        <f>'Cena na poramnuvanje'!H122*'Sreden kurs'!$D$31</f>
        <v>0</v>
      </c>
      <c r="I122" s="27">
        <f>'Cena na poramnuvanje'!I122*'Sreden kurs'!$D$31</f>
        <v>0</v>
      </c>
      <c r="J122" s="27">
        <f>'Cena na poramnuvanje'!J122*'Sreden kurs'!$D$31</f>
        <v>3387.6658970000003</v>
      </c>
      <c r="K122" s="27">
        <f>'Cena na poramnuvanje'!K122*'Sreden kurs'!$D$31</f>
        <v>0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4"/>
      <c r="C123" s="9" t="s">
        <v>29</v>
      </c>
      <c r="D123" s="29">
        <f>'Cena na poramnuvanje'!D123*'Sreden kurs'!$D$31</f>
        <v>7351.524015</v>
      </c>
      <c r="E123" s="29">
        <f>'Cena na poramnuvanje'!E123*'Sreden kurs'!$D$31</f>
        <v>0</v>
      </c>
      <c r="F123" s="29">
        <f>'Cena na poramnuvanje'!F123*'Sreden kurs'!$D$31</f>
        <v>0</v>
      </c>
      <c r="G123" s="29">
        <f>'Cena na poramnuvanje'!G123*'Sreden kurs'!$D$31</f>
        <v>0</v>
      </c>
      <c r="H123" s="29">
        <f>'Cena na poramnuvanje'!H123*'Sreden kurs'!$D$31</f>
        <v>0</v>
      </c>
      <c r="I123" s="29">
        <f>'Cena na poramnuvanje'!I123*'Sreden kurs'!$D$31</f>
        <v>0</v>
      </c>
      <c r="J123" s="29">
        <f>'Cena na poramnuvanje'!J123*'Sreden kurs'!$D$31</f>
        <v>10162.382758</v>
      </c>
      <c r="K123" s="29">
        <f>'Cena na poramnuvanje'!K123*'Sreden kurs'!$D$31</f>
        <v>0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2" t="str">
        <f>'Cena na poramnuvanje'!B124:B127</f>
        <v>31.08.2021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7016.9894666666669</v>
      </c>
      <c r="K124" s="27">
        <f>'Cena na poramnuvanje'!K124*'Sreden kurs'!$D$32</f>
        <v>7018.7784121212117</v>
      </c>
      <c r="L124" s="27">
        <f>'Cena na poramnuvanje'!L124*'Sreden kurs'!$D$32</f>
        <v>7019.3140648936169</v>
      </c>
      <c r="M124" s="27">
        <f>'Cena na poramnuvanje'!M124*'Sreden kurs'!$D$32</f>
        <v>7018.5396531249989</v>
      </c>
      <c r="N124" s="27">
        <f>'Cena na poramnuvanje'!N124*'Sreden kurs'!$D$32</f>
        <v>8108.115749999999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8108.115749999999</v>
      </c>
      <c r="W124" s="27">
        <f>'Cena na poramnuvanje'!W124*'Sreden kurs'!$D$32</f>
        <v>8108.115749999999</v>
      </c>
      <c r="X124" s="27">
        <f>'Cena na poramnuvanje'!X124*'Sreden kurs'!$D$32</f>
        <v>7019.3614166666666</v>
      </c>
      <c r="Y124" s="27">
        <f>'Cena na poramnuvanje'!Y124*'Sreden kurs'!$D$32</f>
        <v>7130.6134915409702</v>
      </c>
      <c r="Z124" s="27">
        <f>'Cena na poramnuvanje'!Z124*'Sreden kurs'!$D$32</f>
        <v>7725.6468475609754</v>
      </c>
      <c r="AA124" s="28">
        <f>'Cena na poramnuvanje'!AA124*'Sreden kurs'!$D$32</f>
        <v>7539.4965860064149</v>
      </c>
    </row>
    <row r="125" spans="2:27" x14ac:dyDescent="0.25">
      <c r="B125" s="63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3572.8595</v>
      </c>
      <c r="P125" s="27">
        <f>'Cena na poramnuvanje'!P125*'Sreden kurs'!$D$32</f>
        <v>3496.6056999999996</v>
      </c>
      <c r="Q125" s="27">
        <f>'Cena na poramnuvanje'!Q125*'Sreden kurs'!$D$32</f>
        <v>3364.3914500000005</v>
      </c>
      <c r="R125" s="27">
        <f>'Cena na poramnuvanje'!R125*'Sreden kurs'!$D$32</f>
        <v>3315.1954499999997</v>
      </c>
      <c r="S125" s="27">
        <f>'Cena na poramnuvanje'!S125*'Sreden kurs'!$D$32</f>
        <v>3136.2450000000003</v>
      </c>
      <c r="T125" s="27">
        <f>'Cena na poramnuvanje'!T125*'Sreden kurs'!$D$32</f>
        <v>3381.6100499999993</v>
      </c>
      <c r="U125" s="27">
        <f>'Cena na poramnuvanje'!U125*'Sreden kurs'!$D$32</f>
        <v>3804.0807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x14ac:dyDescent="0.25">
      <c r="B126" s="63"/>
      <c r="C126" s="6" t="s">
        <v>28</v>
      </c>
      <c r="D126" s="27">
        <f>'Cena na poramnuvanje'!D126*'Sreden kurs'!$D$32</f>
        <v>2917.3227999999999</v>
      </c>
      <c r="E126" s="27">
        <f>'Cena na poramnuvanje'!E126*'Sreden kurs'!$D$32</f>
        <v>2767.8899499999998</v>
      </c>
      <c r="F126" s="27">
        <f>'Cena na poramnuvanje'!F126*'Sreden kurs'!$D$32</f>
        <v>2691.6361500000003</v>
      </c>
      <c r="G126" s="27">
        <f>'Cena na poramnuvanje'!G126*'Sreden kurs'!$D$32</f>
        <v>2644.89995</v>
      </c>
      <c r="H126" s="27">
        <f>'Cena na poramnuvanje'!H126*'Sreden kurs'!$D$32</f>
        <v>2644.89995</v>
      </c>
      <c r="I126" s="27">
        <f>'Cena na poramnuvanje'!I126*'Sreden kurs'!$D$32</f>
        <v>2833.6895999999997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5"/>
      <c r="C127" s="31" t="s">
        <v>29</v>
      </c>
      <c r="D127" s="32">
        <f>'Cena na poramnuvanje'!D127*'Sreden kurs'!$D$32</f>
        <v>8751.3534500000005</v>
      </c>
      <c r="E127" s="32">
        <f>'Cena na poramnuvanje'!E127*'Sreden kurs'!$D$32</f>
        <v>8303.6698500000002</v>
      </c>
      <c r="F127" s="32">
        <f>'Cena na poramnuvanje'!F127*'Sreden kurs'!$D$32</f>
        <v>8074.9084499999999</v>
      </c>
      <c r="G127" s="32">
        <f>'Cena na poramnuvanje'!G127*'Sreden kurs'!$D$32</f>
        <v>7934.0849000000007</v>
      </c>
      <c r="H127" s="32">
        <f>'Cena na poramnuvanje'!H127*'Sreden kurs'!$D$32</f>
        <v>7934.0849000000007</v>
      </c>
      <c r="I127" s="32">
        <f>'Cena na poramnuvanje'!I127*'Sreden kurs'!$D$32</f>
        <v>8500.4538499999999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685F-4619-4E38-AA3A-2E823CCB0DC4}">
  <sheetPr codeName="Sheet3"/>
  <dimension ref="B2:AC104"/>
  <sheetViews>
    <sheetView topLeftCell="A79" zoomScale="115" zoomScaleNormal="115" workbookViewId="0">
      <selection activeCell="E32" sqref="E32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3">
        <f>SUM(E4:AB4)</f>
        <v>249.14000000000001</v>
      </c>
      <c r="D4" s="74"/>
      <c r="E4" s="39">
        <v>11.560000000000002</v>
      </c>
      <c r="F4" s="40">
        <v>8.32</v>
      </c>
      <c r="G4" s="40">
        <v>0</v>
      </c>
      <c r="H4" s="40">
        <v>12.950000000000003</v>
      </c>
      <c r="I4" s="40">
        <v>9.18</v>
      </c>
      <c r="J4" s="40">
        <v>0</v>
      </c>
      <c r="K4" s="40">
        <v>10.850000000000001</v>
      </c>
      <c r="L4" s="40">
        <v>16.130000000000003</v>
      </c>
      <c r="M4" s="40">
        <v>20.61</v>
      </c>
      <c r="N4" s="40">
        <v>17.400000000000006</v>
      </c>
      <c r="O4" s="40">
        <v>19.61</v>
      </c>
      <c r="P4" s="40">
        <v>21.96</v>
      </c>
      <c r="Q4" s="40">
        <v>22.190000000000005</v>
      </c>
      <c r="R4" s="40">
        <v>21.879999999999995</v>
      </c>
      <c r="S4" s="40">
        <v>20.729999999999997</v>
      </c>
      <c r="T4" s="40">
        <v>13.430000000000007</v>
      </c>
      <c r="U4" s="40">
        <v>6.8000000000000007</v>
      </c>
      <c r="V4" s="40">
        <v>0</v>
      </c>
      <c r="W4" s="40">
        <v>12.309999999999995</v>
      </c>
      <c r="X4" s="40">
        <v>0</v>
      </c>
      <c r="Y4" s="40">
        <v>2.2800000000000011</v>
      </c>
      <c r="Z4" s="40">
        <v>0</v>
      </c>
      <c r="AA4" s="40">
        <v>0.94999999999999929</v>
      </c>
      <c r="AB4" s="41">
        <v>0</v>
      </c>
    </row>
    <row r="5" spans="2:28" ht="17.25" thickTop="1" thickBot="1" x14ac:dyDescent="0.3">
      <c r="B5" s="38" t="s">
        <v>42</v>
      </c>
      <c r="C5" s="73">
        <f t="shared" ref="C5:C33" si="0">SUM(E5:AB5)</f>
        <v>349.19</v>
      </c>
      <c r="D5" s="74"/>
      <c r="E5" s="39">
        <v>10.770000000000003</v>
      </c>
      <c r="F5" s="40">
        <v>9.5799999999999983</v>
      </c>
      <c r="G5" s="40">
        <v>12.5</v>
      </c>
      <c r="H5" s="40">
        <v>0</v>
      </c>
      <c r="I5" s="40">
        <v>0</v>
      </c>
      <c r="J5" s="40">
        <v>0</v>
      </c>
      <c r="K5" s="40">
        <v>0</v>
      </c>
      <c r="L5" s="40">
        <v>5.91</v>
      </c>
      <c r="M5" s="40">
        <v>7.259999999999998</v>
      </c>
      <c r="N5" s="40">
        <v>15.04</v>
      </c>
      <c r="O5" s="40">
        <v>21.980000000000004</v>
      </c>
      <c r="P5" s="40">
        <v>22.770000000000003</v>
      </c>
      <c r="Q5" s="40">
        <v>22.82</v>
      </c>
      <c r="R5" s="40">
        <v>22.89</v>
      </c>
      <c r="S5" s="40">
        <v>22.92</v>
      </c>
      <c r="T5" s="40">
        <v>23.32</v>
      </c>
      <c r="U5" s="40">
        <v>23.08</v>
      </c>
      <c r="V5" s="40">
        <v>22.090000000000003</v>
      </c>
      <c r="W5" s="40">
        <v>22.29</v>
      </c>
      <c r="X5" s="40">
        <v>21</v>
      </c>
      <c r="Y5" s="40">
        <v>22.510000000000005</v>
      </c>
      <c r="Z5" s="40">
        <v>22.11</v>
      </c>
      <c r="AA5" s="40">
        <v>18.350000000000001</v>
      </c>
      <c r="AB5" s="41">
        <v>0</v>
      </c>
    </row>
    <row r="6" spans="2:28" ht="17.25" thickTop="1" thickBot="1" x14ac:dyDescent="0.3">
      <c r="B6" s="42" t="s">
        <v>43</v>
      </c>
      <c r="C6" s="73">
        <f t="shared" si="0"/>
        <v>348.99</v>
      </c>
      <c r="D6" s="74"/>
      <c r="E6" s="39">
        <v>0</v>
      </c>
      <c r="F6" s="40">
        <v>7.1400000000000006</v>
      </c>
      <c r="G6" s="40">
        <v>11.659999999999997</v>
      </c>
      <c r="H6" s="40">
        <v>11.86</v>
      </c>
      <c r="I6" s="40">
        <v>10.579999999999998</v>
      </c>
      <c r="J6" s="40">
        <v>5.9499999999999993</v>
      </c>
      <c r="K6" s="40">
        <v>0</v>
      </c>
      <c r="L6" s="40">
        <v>0</v>
      </c>
      <c r="M6" s="40">
        <v>11.880000000000003</v>
      </c>
      <c r="N6" s="40">
        <v>19.019999999999996</v>
      </c>
      <c r="O6" s="40">
        <v>21.82</v>
      </c>
      <c r="P6" s="40">
        <v>21.53</v>
      </c>
      <c r="Q6" s="40">
        <v>18.14</v>
      </c>
      <c r="R6" s="40">
        <v>21.099999999999994</v>
      </c>
      <c r="S6" s="40">
        <v>21.39</v>
      </c>
      <c r="T6" s="40">
        <v>21.33</v>
      </c>
      <c r="U6" s="40">
        <v>21.189999999999998</v>
      </c>
      <c r="V6" s="40">
        <v>21.299999999999997</v>
      </c>
      <c r="W6" s="40">
        <v>21.259999999999998</v>
      </c>
      <c r="X6" s="40">
        <v>21.160000000000004</v>
      </c>
      <c r="Y6" s="40">
        <v>20.980000000000004</v>
      </c>
      <c r="Z6" s="40">
        <v>19.72</v>
      </c>
      <c r="AA6" s="40">
        <v>19.980000000000004</v>
      </c>
      <c r="AB6" s="41">
        <v>0</v>
      </c>
    </row>
    <row r="7" spans="2:28" ht="17.25" thickTop="1" thickBot="1" x14ac:dyDescent="0.3">
      <c r="B7" s="42" t="s">
        <v>44</v>
      </c>
      <c r="C7" s="73">
        <f t="shared" si="0"/>
        <v>389.08</v>
      </c>
      <c r="D7" s="74"/>
      <c r="E7" s="39">
        <v>6.9500000000000028</v>
      </c>
      <c r="F7" s="40">
        <v>11.530000000000001</v>
      </c>
      <c r="G7" s="40">
        <v>12.189999999999998</v>
      </c>
      <c r="H7" s="40">
        <v>11.979999999999997</v>
      </c>
      <c r="I7" s="40">
        <v>7.8100000000000023</v>
      </c>
      <c r="J7" s="40">
        <v>11.880000000000003</v>
      </c>
      <c r="K7" s="40">
        <v>8.0399999999999991</v>
      </c>
      <c r="L7" s="40">
        <v>8.32</v>
      </c>
      <c r="M7" s="40">
        <v>18.020000000000003</v>
      </c>
      <c r="N7" s="40">
        <v>20.46</v>
      </c>
      <c r="O7" s="40">
        <v>21.209999999999994</v>
      </c>
      <c r="P7" s="40">
        <v>11.93</v>
      </c>
      <c r="Q7" s="40">
        <v>20.949999999999996</v>
      </c>
      <c r="R7" s="40">
        <v>20.450000000000003</v>
      </c>
      <c r="S7" s="40">
        <v>21.04</v>
      </c>
      <c r="T7" s="40">
        <v>20.89</v>
      </c>
      <c r="U7" s="40">
        <v>20.910000000000004</v>
      </c>
      <c r="V7" s="40">
        <v>20.89</v>
      </c>
      <c r="W7" s="40">
        <v>20.840000000000003</v>
      </c>
      <c r="X7" s="40">
        <v>8.3100000000000023</v>
      </c>
      <c r="Y7" s="40">
        <v>21.160000000000004</v>
      </c>
      <c r="Z7" s="40">
        <v>21.14</v>
      </c>
      <c r="AA7" s="40">
        <v>21.1</v>
      </c>
      <c r="AB7" s="41">
        <v>21.08</v>
      </c>
    </row>
    <row r="8" spans="2:28" ht="17.25" thickTop="1" thickBot="1" x14ac:dyDescent="0.3">
      <c r="B8" s="42" t="s">
        <v>45</v>
      </c>
      <c r="C8" s="73">
        <f t="shared" si="0"/>
        <v>358.0800000000001</v>
      </c>
      <c r="D8" s="74"/>
      <c r="E8" s="39">
        <v>4.6700000000000017</v>
      </c>
      <c r="F8" s="40">
        <v>0</v>
      </c>
      <c r="G8" s="40">
        <v>11.149999999999999</v>
      </c>
      <c r="H8" s="40">
        <v>10.600000000000001</v>
      </c>
      <c r="I8" s="40">
        <v>12.119999999999997</v>
      </c>
      <c r="J8" s="40">
        <v>12.14</v>
      </c>
      <c r="K8" s="40">
        <v>11.740000000000002</v>
      </c>
      <c r="L8" s="40">
        <v>20.72</v>
      </c>
      <c r="M8" s="40">
        <v>19.509999999999998</v>
      </c>
      <c r="N8" s="40">
        <v>21</v>
      </c>
      <c r="O8" s="40">
        <v>20.82</v>
      </c>
      <c r="P8" s="40">
        <v>21.21</v>
      </c>
      <c r="Q8" s="40">
        <v>20.61</v>
      </c>
      <c r="R8" s="40">
        <v>21.050000000000004</v>
      </c>
      <c r="S8" s="40">
        <v>20.989999999999995</v>
      </c>
      <c r="T8" s="40">
        <v>21.68</v>
      </c>
      <c r="U8" s="40">
        <v>21.17</v>
      </c>
      <c r="V8" s="40">
        <v>21.42</v>
      </c>
      <c r="W8" s="40">
        <v>13.18</v>
      </c>
      <c r="X8" s="40">
        <v>0.94000000000000128</v>
      </c>
      <c r="Y8" s="40">
        <v>14.589999999999996</v>
      </c>
      <c r="Z8" s="40">
        <v>14.939999999999998</v>
      </c>
      <c r="AA8" s="40">
        <v>14.650000000000006</v>
      </c>
      <c r="AB8" s="41">
        <v>7.18</v>
      </c>
    </row>
    <row r="9" spans="2:28" ht="17.25" thickTop="1" thickBot="1" x14ac:dyDescent="0.3">
      <c r="B9" s="42" t="s">
        <v>46</v>
      </c>
      <c r="C9" s="73">
        <f t="shared" si="0"/>
        <v>183.51000000000005</v>
      </c>
      <c r="D9" s="74"/>
      <c r="E9" s="39">
        <v>5.6700000000000017</v>
      </c>
      <c r="F9" s="40">
        <v>3.0599999999999987</v>
      </c>
      <c r="G9" s="40">
        <v>9.7299999999999969</v>
      </c>
      <c r="H9" s="40">
        <v>7.75</v>
      </c>
      <c r="I9" s="40">
        <v>0</v>
      </c>
      <c r="J9" s="40">
        <v>6.9600000000000009</v>
      </c>
      <c r="K9" s="40">
        <v>6.240000000000002</v>
      </c>
      <c r="L9" s="40">
        <v>11.019999999999996</v>
      </c>
      <c r="M9" s="40">
        <v>8.9599999999999973</v>
      </c>
      <c r="N9" s="40">
        <v>15.170000000000002</v>
      </c>
      <c r="O9" s="40">
        <v>13.21</v>
      </c>
      <c r="P9" s="40">
        <v>7.120000000000001</v>
      </c>
      <c r="Q9" s="40">
        <v>13.5</v>
      </c>
      <c r="R9" s="40">
        <v>14.589999999999996</v>
      </c>
      <c r="S9" s="40">
        <v>14.969999999999999</v>
      </c>
      <c r="T9" s="40">
        <v>15</v>
      </c>
      <c r="U9" s="40">
        <v>13.71</v>
      </c>
      <c r="V9" s="40">
        <v>0.12000000000000099</v>
      </c>
      <c r="W9" s="40">
        <v>0</v>
      </c>
      <c r="X9" s="40">
        <v>0</v>
      </c>
      <c r="Y9" s="40">
        <v>11.399999999999999</v>
      </c>
      <c r="Z9" s="40">
        <v>2.8000000000000007</v>
      </c>
      <c r="AA9" s="40">
        <v>2.5300000000000011</v>
      </c>
      <c r="AB9" s="41">
        <v>0</v>
      </c>
    </row>
    <row r="10" spans="2:28" ht="17.25" thickTop="1" thickBot="1" x14ac:dyDescent="0.3">
      <c r="B10" s="42" t="s">
        <v>47</v>
      </c>
      <c r="C10" s="73">
        <f t="shared" si="0"/>
        <v>238.44</v>
      </c>
      <c r="D10" s="74"/>
      <c r="E10" s="39">
        <v>0</v>
      </c>
      <c r="F10" s="40">
        <v>8.6300000000000026</v>
      </c>
      <c r="G10" s="40">
        <v>9.6000000000000014</v>
      </c>
      <c r="H10" s="40">
        <v>9.6599999999999966</v>
      </c>
      <c r="I10" s="40">
        <v>2.6099999999999994</v>
      </c>
      <c r="J10" s="40">
        <v>3.1999999999999993</v>
      </c>
      <c r="K10" s="40">
        <v>5.3299999999999983</v>
      </c>
      <c r="L10" s="40">
        <v>8.32</v>
      </c>
      <c r="M10" s="40">
        <v>6.75</v>
      </c>
      <c r="N10" s="40">
        <v>12.720000000000006</v>
      </c>
      <c r="O10" s="40">
        <v>13.230000000000004</v>
      </c>
      <c r="P10" s="40">
        <v>7.8300000000000018</v>
      </c>
      <c r="Q10" s="40">
        <v>14.400000000000006</v>
      </c>
      <c r="R10" s="40">
        <v>15.630000000000003</v>
      </c>
      <c r="S10" s="40">
        <v>15.700000000000003</v>
      </c>
      <c r="T10" s="40">
        <v>15.719999999999999</v>
      </c>
      <c r="U10" s="40">
        <v>15.739999999999995</v>
      </c>
      <c r="V10" s="40">
        <v>16.060000000000002</v>
      </c>
      <c r="W10" s="40">
        <v>12.799999999999997</v>
      </c>
      <c r="X10" s="40">
        <v>12.96</v>
      </c>
      <c r="Y10" s="40">
        <v>13.170000000000002</v>
      </c>
      <c r="Z10" s="40">
        <v>6.2299999999999969</v>
      </c>
      <c r="AA10" s="40">
        <v>12.150000000000006</v>
      </c>
      <c r="AB10" s="41">
        <v>0</v>
      </c>
    </row>
    <row r="11" spans="2:28" ht="17.25" thickTop="1" thickBot="1" x14ac:dyDescent="0.3">
      <c r="B11" s="42" t="s">
        <v>48</v>
      </c>
      <c r="C11" s="73">
        <f t="shared" si="0"/>
        <v>131.06</v>
      </c>
      <c r="D11" s="74"/>
      <c r="E11" s="39">
        <v>0</v>
      </c>
      <c r="F11" s="40">
        <v>1.5500000000000007</v>
      </c>
      <c r="G11" s="40">
        <v>8.509999999999998</v>
      </c>
      <c r="H11" s="40">
        <v>2.4600000000000009</v>
      </c>
      <c r="I11" s="40">
        <v>9.2100000000000009</v>
      </c>
      <c r="J11" s="40">
        <v>8.93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12.459999999999994</v>
      </c>
      <c r="R11" s="40">
        <v>0</v>
      </c>
      <c r="S11" s="40">
        <v>0</v>
      </c>
      <c r="T11" s="40">
        <v>0</v>
      </c>
      <c r="U11" s="40">
        <v>13.14</v>
      </c>
      <c r="V11" s="40">
        <v>13.650000000000006</v>
      </c>
      <c r="W11" s="40">
        <v>13.079999999999998</v>
      </c>
      <c r="X11" s="40">
        <v>3.1499999999999986</v>
      </c>
      <c r="Y11" s="40">
        <v>12.150000000000006</v>
      </c>
      <c r="Z11" s="40">
        <v>12.719999999999999</v>
      </c>
      <c r="AA11" s="40">
        <v>6.9000000000000021</v>
      </c>
      <c r="AB11" s="41">
        <v>13.149999999999999</v>
      </c>
    </row>
    <row r="12" spans="2:28" ht="17.25" thickTop="1" thickBot="1" x14ac:dyDescent="0.3">
      <c r="B12" s="42" t="s">
        <v>49</v>
      </c>
      <c r="C12" s="73">
        <f t="shared" si="0"/>
        <v>116.48000000000002</v>
      </c>
      <c r="D12" s="74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5.41</v>
      </c>
      <c r="K12" s="40">
        <v>8.43</v>
      </c>
      <c r="L12" s="40">
        <v>8.7700000000000031</v>
      </c>
      <c r="M12" s="40">
        <v>6.6300000000000026</v>
      </c>
      <c r="N12" s="40">
        <v>0</v>
      </c>
      <c r="O12" s="40">
        <v>0</v>
      </c>
      <c r="P12" s="40">
        <v>9.6499999999999986</v>
      </c>
      <c r="Q12" s="40">
        <v>13.43</v>
      </c>
      <c r="R12" s="40">
        <v>0</v>
      </c>
      <c r="S12" s="40">
        <v>3.2800000000000011</v>
      </c>
      <c r="T12" s="40">
        <v>0</v>
      </c>
      <c r="U12" s="40">
        <v>2.8200000000000003</v>
      </c>
      <c r="V12" s="40">
        <v>13.14</v>
      </c>
      <c r="W12" s="40">
        <v>12.86</v>
      </c>
      <c r="X12" s="40">
        <v>5.7899999999999991</v>
      </c>
      <c r="Y12" s="40">
        <v>13.700000000000003</v>
      </c>
      <c r="Z12" s="40">
        <v>0</v>
      </c>
      <c r="AA12" s="40">
        <v>12.57</v>
      </c>
      <c r="AB12" s="41">
        <v>0</v>
      </c>
    </row>
    <row r="13" spans="2:28" ht="17.25" thickTop="1" thickBot="1" x14ac:dyDescent="0.3">
      <c r="B13" s="42" t="s">
        <v>50</v>
      </c>
      <c r="C13" s="73">
        <f t="shared" si="0"/>
        <v>137.73000000000002</v>
      </c>
      <c r="D13" s="74"/>
      <c r="E13" s="39">
        <v>1.9200000000000017</v>
      </c>
      <c r="F13" s="40">
        <v>0</v>
      </c>
      <c r="G13" s="40">
        <v>0</v>
      </c>
      <c r="H13" s="40">
        <v>0</v>
      </c>
      <c r="I13" s="40">
        <v>0</v>
      </c>
      <c r="J13" s="40">
        <v>4.1000000000000014</v>
      </c>
      <c r="K13" s="40">
        <v>7.5399999999999991</v>
      </c>
      <c r="L13" s="40">
        <v>11.020000000000003</v>
      </c>
      <c r="M13" s="40">
        <v>0</v>
      </c>
      <c r="N13" s="40">
        <v>1.4499999999999993</v>
      </c>
      <c r="O13" s="40">
        <v>13.68</v>
      </c>
      <c r="P13" s="40">
        <v>11.079999999999998</v>
      </c>
      <c r="Q13" s="40">
        <v>12.719999999999999</v>
      </c>
      <c r="R13" s="40">
        <v>13.189999999999998</v>
      </c>
      <c r="S13" s="40">
        <v>14.380000000000003</v>
      </c>
      <c r="T13" s="40">
        <v>14.379999999999995</v>
      </c>
      <c r="U13" s="40">
        <v>14.240000000000002</v>
      </c>
      <c r="V13" s="40">
        <v>14.079999999999998</v>
      </c>
      <c r="W13" s="40">
        <v>3.9499999999999993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">
        <v>51</v>
      </c>
      <c r="C14" s="73">
        <f t="shared" si="0"/>
        <v>167.94999999999993</v>
      </c>
      <c r="D14" s="74"/>
      <c r="E14" s="39">
        <v>3.379999999999999</v>
      </c>
      <c r="F14" s="40">
        <v>0</v>
      </c>
      <c r="G14" s="40">
        <v>0</v>
      </c>
      <c r="H14" s="40">
        <v>0</v>
      </c>
      <c r="I14" s="40">
        <v>0</v>
      </c>
      <c r="J14" s="40">
        <v>5.4600000000000009</v>
      </c>
      <c r="K14" s="40">
        <v>9.7800000000000011</v>
      </c>
      <c r="L14" s="40">
        <v>11.86</v>
      </c>
      <c r="M14" s="40">
        <v>12.009999999999998</v>
      </c>
      <c r="N14" s="40">
        <v>9.9500000000000028</v>
      </c>
      <c r="O14" s="40">
        <v>14.060000000000002</v>
      </c>
      <c r="P14" s="40">
        <v>13.430000000000007</v>
      </c>
      <c r="Q14" s="40">
        <v>14.470000000000006</v>
      </c>
      <c r="R14" s="40">
        <v>13.979999999999997</v>
      </c>
      <c r="S14" s="40">
        <v>14.29</v>
      </c>
      <c r="T14" s="40">
        <v>14.299999999999997</v>
      </c>
      <c r="U14" s="40">
        <v>14.200000000000003</v>
      </c>
      <c r="V14" s="40">
        <v>10.29</v>
      </c>
      <c r="W14" s="40">
        <v>2.1900000000000013</v>
      </c>
      <c r="X14" s="40">
        <v>0.66000000000000014</v>
      </c>
      <c r="Y14" s="40">
        <v>3.2300000000000004</v>
      </c>
      <c r="Z14" s="40">
        <v>0</v>
      </c>
      <c r="AA14" s="40">
        <v>0</v>
      </c>
      <c r="AB14" s="41">
        <v>0.41000000000000014</v>
      </c>
    </row>
    <row r="15" spans="2:28" ht="17.25" thickTop="1" thickBot="1" x14ac:dyDescent="0.3">
      <c r="B15" s="42" t="s">
        <v>52</v>
      </c>
      <c r="C15" s="73">
        <f t="shared" si="0"/>
        <v>135.79</v>
      </c>
      <c r="D15" s="74"/>
      <c r="E15" s="39">
        <v>0</v>
      </c>
      <c r="F15" s="40">
        <v>0</v>
      </c>
      <c r="G15" s="40">
        <v>8.5499999999999972</v>
      </c>
      <c r="H15" s="40">
        <v>9.75</v>
      </c>
      <c r="I15" s="40">
        <v>9.8400000000000034</v>
      </c>
      <c r="J15" s="40">
        <v>0</v>
      </c>
      <c r="K15" s="40">
        <v>0</v>
      </c>
      <c r="L15" s="40">
        <v>2.8500000000000014</v>
      </c>
      <c r="M15" s="40">
        <v>0</v>
      </c>
      <c r="N15" s="40">
        <v>14.689999999999998</v>
      </c>
      <c r="O15" s="40">
        <v>14.419999999999995</v>
      </c>
      <c r="P15" s="40">
        <v>4.16</v>
      </c>
      <c r="Q15" s="40">
        <v>16.590000000000003</v>
      </c>
      <c r="R15" s="40">
        <v>16.399999999999999</v>
      </c>
      <c r="S15" s="40">
        <v>11.07</v>
      </c>
      <c r="T15" s="40">
        <v>0</v>
      </c>
      <c r="U15" s="40">
        <v>1.3599999999999994</v>
      </c>
      <c r="V15" s="40">
        <v>0</v>
      </c>
      <c r="W15" s="40">
        <v>0</v>
      </c>
      <c r="X15" s="40">
        <v>2.9200000000000017</v>
      </c>
      <c r="Y15" s="40">
        <v>2.9699999999999989</v>
      </c>
      <c r="Z15" s="40">
        <v>1.1999999999999993</v>
      </c>
      <c r="AA15" s="40">
        <v>2.3599999999999994</v>
      </c>
      <c r="AB15" s="41">
        <v>16.660000000000004</v>
      </c>
    </row>
    <row r="16" spans="2:28" ht="17.25" thickTop="1" thickBot="1" x14ac:dyDescent="0.3">
      <c r="B16" s="42" t="s">
        <v>53</v>
      </c>
      <c r="C16" s="73">
        <f t="shared" si="0"/>
        <v>66.819999999999993</v>
      </c>
      <c r="D16" s="74"/>
      <c r="E16" s="39">
        <v>9.5600000000000023</v>
      </c>
      <c r="F16" s="40">
        <v>0</v>
      </c>
      <c r="G16" s="40">
        <v>0</v>
      </c>
      <c r="H16" s="40">
        <v>0</v>
      </c>
      <c r="I16" s="40">
        <v>0</v>
      </c>
      <c r="J16" s="40">
        <v>3.66</v>
      </c>
      <c r="K16" s="40">
        <v>9.2100000000000009</v>
      </c>
      <c r="L16" s="40">
        <v>0.87999999999999901</v>
      </c>
      <c r="M16" s="40">
        <v>0</v>
      </c>
      <c r="N16" s="40">
        <v>9.0600000000000023</v>
      </c>
      <c r="O16" s="40">
        <v>13.54</v>
      </c>
      <c r="P16" s="40">
        <v>4.68</v>
      </c>
      <c r="Q16" s="40">
        <v>0.55000000000000071</v>
      </c>
      <c r="R16" s="40">
        <v>0</v>
      </c>
      <c r="S16" s="40">
        <v>12.89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2.3200000000000003</v>
      </c>
      <c r="Z16" s="40">
        <v>0</v>
      </c>
      <c r="AA16" s="40">
        <v>0.46999999999999886</v>
      </c>
      <c r="AB16" s="41">
        <v>0</v>
      </c>
    </row>
    <row r="17" spans="2:28" ht="17.25" thickTop="1" thickBot="1" x14ac:dyDescent="0.3">
      <c r="B17" s="42" t="s">
        <v>54</v>
      </c>
      <c r="C17" s="73">
        <f t="shared" si="0"/>
        <v>72.2</v>
      </c>
      <c r="D17" s="74"/>
      <c r="E17" s="39">
        <v>7.8800000000000026</v>
      </c>
      <c r="F17" s="40">
        <v>8.0200000000000031</v>
      </c>
      <c r="G17" s="40">
        <v>4.43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3.5100000000000016</v>
      </c>
      <c r="O17" s="40">
        <v>10.090000000000003</v>
      </c>
      <c r="P17" s="40">
        <v>7.9600000000000009</v>
      </c>
      <c r="Q17" s="40">
        <v>12.219999999999999</v>
      </c>
      <c r="R17" s="40">
        <v>11.71</v>
      </c>
      <c r="S17" s="40">
        <v>5.6499999999999986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0.73000000000000043</v>
      </c>
    </row>
    <row r="18" spans="2:28" ht="17.25" thickTop="1" thickBot="1" x14ac:dyDescent="0.3">
      <c r="B18" s="42" t="s">
        <v>55</v>
      </c>
      <c r="C18" s="73">
        <f t="shared" si="0"/>
        <v>79.800000000000011</v>
      </c>
      <c r="D18" s="74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2.7100000000000009</v>
      </c>
      <c r="L18" s="40">
        <v>10.89</v>
      </c>
      <c r="M18" s="40">
        <v>0.94000000000000128</v>
      </c>
      <c r="N18" s="40">
        <v>0</v>
      </c>
      <c r="O18" s="40">
        <v>6.740000000000002</v>
      </c>
      <c r="P18" s="40">
        <v>6.02</v>
      </c>
      <c r="Q18" s="40">
        <v>7.0800000000000018</v>
      </c>
      <c r="R18" s="40">
        <v>3.5500000000000007</v>
      </c>
      <c r="S18" s="40">
        <v>4.1499999999999986</v>
      </c>
      <c r="T18" s="40">
        <v>4.1900000000000013</v>
      </c>
      <c r="U18" s="40">
        <v>10.549999999999997</v>
      </c>
      <c r="V18" s="40">
        <v>12.880000000000003</v>
      </c>
      <c r="W18" s="40">
        <v>3.0599999999999987</v>
      </c>
      <c r="X18" s="40">
        <v>0</v>
      </c>
      <c r="Y18" s="40">
        <v>0</v>
      </c>
      <c r="Z18" s="40">
        <v>1.6099999999999994</v>
      </c>
      <c r="AA18" s="40">
        <v>5.43</v>
      </c>
      <c r="AB18" s="41">
        <v>0</v>
      </c>
    </row>
    <row r="19" spans="2:28" ht="17.25" thickTop="1" thickBot="1" x14ac:dyDescent="0.3">
      <c r="B19" s="42" t="s">
        <v>56</v>
      </c>
      <c r="C19" s="73">
        <f t="shared" si="0"/>
        <v>199.05</v>
      </c>
      <c r="D19" s="74"/>
      <c r="E19" s="39">
        <v>4.2300000000000004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12.669999999999995</v>
      </c>
      <c r="O19" s="40">
        <v>14.11</v>
      </c>
      <c r="P19" s="40">
        <v>12.71</v>
      </c>
      <c r="Q19" s="40">
        <v>16.07</v>
      </c>
      <c r="R19" s="40">
        <v>16.72</v>
      </c>
      <c r="S19" s="40">
        <v>16.350000000000001</v>
      </c>
      <c r="T19" s="40">
        <v>12.909999999999997</v>
      </c>
      <c r="U19" s="40">
        <v>10.419999999999995</v>
      </c>
      <c r="V19" s="40">
        <v>12.93</v>
      </c>
      <c r="W19" s="40">
        <v>14.770000000000003</v>
      </c>
      <c r="X19" s="40">
        <v>0</v>
      </c>
      <c r="Y19" s="40">
        <v>14.829999999999998</v>
      </c>
      <c r="Z19" s="40">
        <v>11.43</v>
      </c>
      <c r="AA19" s="40">
        <v>12.920000000000002</v>
      </c>
      <c r="AB19" s="41">
        <v>15.980000000000004</v>
      </c>
    </row>
    <row r="20" spans="2:28" ht="17.25" thickTop="1" thickBot="1" x14ac:dyDescent="0.3">
      <c r="B20" s="42" t="s">
        <v>57</v>
      </c>
      <c r="C20" s="73">
        <f t="shared" si="0"/>
        <v>69.049999999999983</v>
      </c>
      <c r="D20" s="74"/>
      <c r="E20" s="39">
        <v>0.48999999999999844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2.8299999999999983</v>
      </c>
      <c r="P20" s="40">
        <v>0</v>
      </c>
      <c r="Q20" s="40">
        <v>10.07</v>
      </c>
      <c r="R20" s="40">
        <v>14.439999999999998</v>
      </c>
      <c r="S20" s="40">
        <v>15.07</v>
      </c>
      <c r="T20" s="40">
        <v>8.240000000000002</v>
      </c>
      <c r="U20" s="40">
        <v>0</v>
      </c>
      <c r="V20" s="40">
        <v>0</v>
      </c>
      <c r="W20" s="40">
        <v>7.9199999999999982</v>
      </c>
      <c r="X20" s="40">
        <v>0</v>
      </c>
      <c r="Y20" s="40">
        <v>7.5999999999999979</v>
      </c>
      <c r="Z20" s="40">
        <v>2.3900000000000006</v>
      </c>
      <c r="AA20" s="40">
        <v>0</v>
      </c>
      <c r="AB20" s="41">
        <v>0</v>
      </c>
    </row>
    <row r="21" spans="2:28" ht="17.25" thickTop="1" thickBot="1" x14ac:dyDescent="0.3">
      <c r="B21" s="42" t="s">
        <v>58</v>
      </c>
      <c r="C21" s="73">
        <f t="shared" si="0"/>
        <v>65.22</v>
      </c>
      <c r="D21" s="74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13.689999999999998</v>
      </c>
      <c r="Q21" s="40">
        <v>15.86</v>
      </c>
      <c r="R21" s="40">
        <v>11.840000000000003</v>
      </c>
      <c r="S21" s="40">
        <v>7.34</v>
      </c>
      <c r="T21" s="40">
        <v>0</v>
      </c>
      <c r="U21" s="40">
        <v>0</v>
      </c>
      <c r="V21" s="40">
        <v>11.729999999999997</v>
      </c>
      <c r="W21" s="40">
        <v>0</v>
      </c>
      <c r="X21" s="40">
        <v>0</v>
      </c>
      <c r="Y21" s="40">
        <v>4.759999999999998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">
        <v>59</v>
      </c>
      <c r="C22" s="73">
        <f t="shared" si="0"/>
        <v>79.189999999999984</v>
      </c>
      <c r="D22" s="74"/>
      <c r="E22" s="39">
        <v>10.11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1.8999999999999986</v>
      </c>
      <c r="O22" s="40">
        <v>2.7100000000000009</v>
      </c>
      <c r="P22" s="40">
        <v>0</v>
      </c>
      <c r="Q22" s="40">
        <v>0.64999999999999858</v>
      </c>
      <c r="R22" s="40">
        <v>3.3299999999999983</v>
      </c>
      <c r="S22" s="40">
        <v>0</v>
      </c>
      <c r="T22" s="40">
        <v>0</v>
      </c>
      <c r="U22" s="40">
        <v>17.509999999999998</v>
      </c>
      <c r="V22" s="40">
        <v>17.11</v>
      </c>
      <c r="W22" s="40">
        <v>0</v>
      </c>
      <c r="X22" s="40">
        <v>8.9700000000000024</v>
      </c>
      <c r="Y22" s="40">
        <v>11.79</v>
      </c>
      <c r="Z22" s="40">
        <v>1.1600000000000001</v>
      </c>
      <c r="AA22" s="40">
        <v>3.0300000000000011</v>
      </c>
      <c r="AB22" s="41">
        <v>0.92000000000000171</v>
      </c>
    </row>
    <row r="23" spans="2:28" ht="17.25" thickTop="1" thickBot="1" x14ac:dyDescent="0.3">
      <c r="B23" s="42" t="s">
        <v>60</v>
      </c>
      <c r="C23" s="73">
        <f t="shared" si="0"/>
        <v>141.1</v>
      </c>
      <c r="D23" s="74"/>
      <c r="E23" s="39">
        <v>3.1400000000000006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2.5199999999999996</v>
      </c>
      <c r="L23" s="40">
        <v>9.4200000000000017</v>
      </c>
      <c r="M23" s="40">
        <v>6.7999999999999972</v>
      </c>
      <c r="N23" s="40">
        <v>3.4600000000000009</v>
      </c>
      <c r="O23" s="40">
        <v>0</v>
      </c>
      <c r="P23" s="40">
        <v>0</v>
      </c>
      <c r="Q23" s="40">
        <v>13.560000000000002</v>
      </c>
      <c r="R23" s="40">
        <v>11.799999999999997</v>
      </c>
      <c r="S23" s="40">
        <v>0</v>
      </c>
      <c r="T23" s="40">
        <v>0</v>
      </c>
      <c r="U23" s="40">
        <v>2.4499999999999993</v>
      </c>
      <c r="V23" s="40">
        <v>8.8999999999999986</v>
      </c>
      <c r="W23" s="40">
        <v>17.579999999999998</v>
      </c>
      <c r="X23" s="40">
        <v>14.009999999999998</v>
      </c>
      <c r="Y23" s="40">
        <v>17.93</v>
      </c>
      <c r="Z23" s="40">
        <v>14.18</v>
      </c>
      <c r="AA23" s="40">
        <v>0</v>
      </c>
      <c r="AB23" s="41">
        <v>15.350000000000001</v>
      </c>
    </row>
    <row r="24" spans="2:28" ht="17.25" thickTop="1" thickBot="1" x14ac:dyDescent="0.3">
      <c r="B24" s="42" t="s">
        <v>61</v>
      </c>
      <c r="C24" s="73">
        <f t="shared" si="0"/>
        <v>86.03</v>
      </c>
      <c r="D24" s="74"/>
      <c r="E24" s="39">
        <v>4.2399999999999984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3.25</v>
      </c>
      <c r="N24" s="40">
        <v>19.96</v>
      </c>
      <c r="O24" s="40">
        <v>21.57</v>
      </c>
      <c r="P24" s="40">
        <v>14.82</v>
      </c>
      <c r="Q24" s="40">
        <v>0</v>
      </c>
      <c r="R24" s="40">
        <v>0</v>
      </c>
      <c r="S24" s="40">
        <v>0.64999999999999858</v>
      </c>
      <c r="T24" s="40">
        <v>0</v>
      </c>
      <c r="U24" s="40">
        <v>0</v>
      </c>
      <c r="V24" s="40">
        <v>6.8000000000000007</v>
      </c>
      <c r="W24" s="40">
        <v>7.490000000000002</v>
      </c>
      <c r="X24" s="40">
        <v>6.9400000000000013</v>
      </c>
      <c r="Y24" s="40">
        <v>0</v>
      </c>
      <c r="Z24" s="40">
        <v>0</v>
      </c>
      <c r="AA24" s="40">
        <v>0.30999999999999872</v>
      </c>
      <c r="AB24" s="41">
        <v>0</v>
      </c>
    </row>
    <row r="25" spans="2:28" ht="17.25" thickTop="1" thickBot="1" x14ac:dyDescent="0.3">
      <c r="B25" s="42" t="s">
        <v>62</v>
      </c>
      <c r="C25" s="73">
        <f t="shared" si="0"/>
        <v>71.92</v>
      </c>
      <c r="D25" s="74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1</v>
      </c>
      <c r="N25" s="40">
        <v>10.780000000000001</v>
      </c>
      <c r="O25" s="40">
        <v>14.280000000000001</v>
      </c>
      <c r="P25" s="40">
        <v>7.16</v>
      </c>
      <c r="Q25" s="40">
        <v>18.21</v>
      </c>
      <c r="R25" s="40">
        <v>2.84</v>
      </c>
      <c r="S25" s="40">
        <v>0</v>
      </c>
      <c r="T25" s="40">
        <v>0</v>
      </c>
      <c r="U25" s="40">
        <v>0</v>
      </c>
      <c r="V25" s="40">
        <v>0</v>
      </c>
      <c r="W25" s="40">
        <v>8.9999999999999858E-2</v>
      </c>
      <c r="X25" s="40">
        <v>2.0199999999999996</v>
      </c>
      <c r="Y25" s="40">
        <v>1.3099999999999987</v>
      </c>
      <c r="Z25" s="40">
        <v>2.84</v>
      </c>
      <c r="AA25" s="40">
        <v>11.39</v>
      </c>
      <c r="AB25" s="41">
        <v>0</v>
      </c>
    </row>
    <row r="26" spans="2:28" ht="17.25" thickTop="1" thickBot="1" x14ac:dyDescent="0.3">
      <c r="B26" s="42" t="s">
        <v>63</v>
      </c>
      <c r="C26" s="73">
        <f t="shared" si="0"/>
        <v>145.93</v>
      </c>
      <c r="D26" s="74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2.6700000000000017</v>
      </c>
      <c r="K26" s="40">
        <v>9.7000000000000028</v>
      </c>
      <c r="L26" s="40">
        <v>9.6300000000000026</v>
      </c>
      <c r="M26" s="40">
        <v>9.9699999999999989</v>
      </c>
      <c r="N26" s="40">
        <v>0.12999999999999901</v>
      </c>
      <c r="O26" s="40">
        <v>9.1899999999999977</v>
      </c>
      <c r="P26" s="40">
        <v>3.8099999999999987</v>
      </c>
      <c r="Q26" s="40">
        <v>22.57</v>
      </c>
      <c r="R26" s="40">
        <v>6.98</v>
      </c>
      <c r="S26" s="40">
        <v>0</v>
      </c>
      <c r="T26" s="40">
        <v>6.629999999999999</v>
      </c>
      <c r="U26" s="40">
        <v>18.170000000000002</v>
      </c>
      <c r="V26" s="40">
        <v>17.53</v>
      </c>
      <c r="W26" s="40">
        <v>13.099999999999994</v>
      </c>
      <c r="X26" s="40">
        <v>5.379999999999999</v>
      </c>
      <c r="Y26" s="40">
        <v>2.2600000000000016</v>
      </c>
      <c r="Z26" s="40">
        <v>0.67000000000000171</v>
      </c>
      <c r="AA26" s="40">
        <v>5.990000000000002</v>
      </c>
      <c r="AB26" s="41">
        <v>1.5500000000000007</v>
      </c>
    </row>
    <row r="27" spans="2:28" ht="17.25" thickTop="1" thickBot="1" x14ac:dyDescent="0.3">
      <c r="B27" s="42" t="s">
        <v>64</v>
      </c>
      <c r="C27" s="73">
        <f t="shared" si="0"/>
        <v>120.73000000000002</v>
      </c>
      <c r="D27" s="74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13.530000000000001</v>
      </c>
      <c r="R27" s="40">
        <v>18.299999999999997</v>
      </c>
      <c r="S27" s="40">
        <v>19.369999999999997</v>
      </c>
      <c r="T27" s="40">
        <v>0.80000000000000071</v>
      </c>
      <c r="U27" s="40">
        <v>0</v>
      </c>
      <c r="V27" s="40">
        <v>18.880000000000003</v>
      </c>
      <c r="W27" s="40">
        <v>2.6499999999999986</v>
      </c>
      <c r="X27" s="40">
        <v>18.990000000000002</v>
      </c>
      <c r="Y27" s="40">
        <v>18.420000000000002</v>
      </c>
      <c r="Z27" s="40">
        <v>0</v>
      </c>
      <c r="AA27" s="40">
        <v>9.7899999999999991</v>
      </c>
      <c r="AB27" s="41">
        <v>0</v>
      </c>
    </row>
    <row r="28" spans="2:28" ht="17.25" thickTop="1" thickBot="1" x14ac:dyDescent="0.3">
      <c r="B28" s="42" t="s">
        <v>65</v>
      </c>
      <c r="C28" s="73">
        <f t="shared" si="0"/>
        <v>97.760000000000019</v>
      </c>
      <c r="D28" s="74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10.32</v>
      </c>
      <c r="M28" s="40">
        <v>9.2999999999999972</v>
      </c>
      <c r="N28" s="40">
        <v>0</v>
      </c>
      <c r="O28" s="40">
        <v>7.2999999999999972</v>
      </c>
      <c r="P28" s="40">
        <v>0.33999999999999986</v>
      </c>
      <c r="Q28" s="40">
        <v>16.21</v>
      </c>
      <c r="R28" s="40">
        <v>18.230000000000004</v>
      </c>
      <c r="S28" s="40">
        <v>16.25</v>
      </c>
      <c r="T28" s="40">
        <v>5.57</v>
      </c>
      <c r="U28" s="40">
        <v>0</v>
      </c>
      <c r="V28" s="40">
        <v>0</v>
      </c>
      <c r="W28" s="40">
        <v>0</v>
      </c>
      <c r="X28" s="40">
        <v>12.029999999999994</v>
      </c>
      <c r="Y28" s="40">
        <v>2.2100000000000009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">
        <v>66</v>
      </c>
      <c r="C29" s="73">
        <f t="shared" si="0"/>
        <v>80.869999999999976</v>
      </c>
      <c r="D29" s="74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2.5799999999999983</v>
      </c>
      <c r="M29" s="40">
        <v>6.75</v>
      </c>
      <c r="N29" s="40">
        <v>5.7800000000000011</v>
      </c>
      <c r="O29" s="40">
        <v>6.2000000000000028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2.5799999999999983</v>
      </c>
      <c r="V29" s="40">
        <v>15.149999999999999</v>
      </c>
      <c r="W29" s="40">
        <v>16.979999999999997</v>
      </c>
      <c r="X29" s="40">
        <v>9.649999999999995</v>
      </c>
      <c r="Y29" s="40">
        <v>2.8200000000000003</v>
      </c>
      <c r="Z29" s="40">
        <v>0</v>
      </c>
      <c r="AA29" s="40">
        <v>12.380000000000003</v>
      </c>
      <c r="AB29" s="41">
        <v>0</v>
      </c>
    </row>
    <row r="30" spans="2:28" ht="17.25" thickTop="1" thickBot="1" x14ac:dyDescent="0.3">
      <c r="B30" s="42" t="s">
        <v>67</v>
      </c>
      <c r="C30" s="73">
        <f t="shared" si="0"/>
        <v>113.14999999999998</v>
      </c>
      <c r="D30" s="74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7.5499999999999972</v>
      </c>
      <c r="Q30" s="40">
        <v>17.920000000000002</v>
      </c>
      <c r="R30" s="40">
        <v>18.409999999999997</v>
      </c>
      <c r="S30" s="40">
        <v>15.259999999999998</v>
      </c>
      <c r="T30" s="40">
        <v>0</v>
      </c>
      <c r="U30" s="40">
        <v>0</v>
      </c>
      <c r="V30" s="40">
        <v>19.53</v>
      </c>
      <c r="W30" s="40">
        <v>12.009999999999998</v>
      </c>
      <c r="X30" s="40">
        <v>15.409999999999997</v>
      </c>
      <c r="Y30" s="40">
        <v>0.19999999999999929</v>
      </c>
      <c r="Z30" s="40">
        <v>3.4200000000000017</v>
      </c>
      <c r="AA30" s="40">
        <v>0</v>
      </c>
      <c r="AB30" s="41">
        <v>3.4400000000000013</v>
      </c>
    </row>
    <row r="31" spans="2:28" ht="17.25" thickTop="1" thickBot="1" x14ac:dyDescent="0.3">
      <c r="B31" s="42" t="s">
        <v>68</v>
      </c>
      <c r="C31" s="73">
        <f t="shared" si="0"/>
        <v>34.379999999999995</v>
      </c>
      <c r="D31" s="74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17.939999999999998</v>
      </c>
      <c r="V31" s="40">
        <v>2.8200000000000003</v>
      </c>
      <c r="W31" s="40">
        <v>0</v>
      </c>
      <c r="X31" s="40">
        <v>0</v>
      </c>
      <c r="Y31" s="40">
        <v>0</v>
      </c>
      <c r="Z31" s="40">
        <v>2.370000000000001</v>
      </c>
      <c r="AA31" s="40">
        <v>1.879999999999999</v>
      </c>
      <c r="AB31" s="41">
        <v>9.3699999999999974</v>
      </c>
    </row>
    <row r="32" spans="2:28" ht="17.25" thickTop="1" thickBot="1" x14ac:dyDescent="0.3">
      <c r="B32" s="42" t="s">
        <v>69</v>
      </c>
      <c r="C32" s="73">
        <f t="shared" si="0"/>
        <v>9.2899999999999991</v>
      </c>
      <c r="D32" s="74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6.0799999999999983</v>
      </c>
      <c r="M32" s="40">
        <v>0</v>
      </c>
      <c r="N32" s="40">
        <v>3.2100000000000009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29" ht="17.25" thickTop="1" thickBot="1" x14ac:dyDescent="0.3">
      <c r="B33" s="42" t="s">
        <v>70</v>
      </c>
      <c r="C33" s="73">
        <f t="shared" si="0"/>
        <v>41.379999999999995</v>
      </c>
      <c r="D33" s="74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6.18</v>
      </c>
      <c r="R33" s="40">
        <v>0</v>
      </c>
      <c r="S33" s="40">
        <v>0</v>
      </c>
      <c r="T33" s="40">
        <v>0</v>
      </c>
      <c r="U33" s="40">
        <v>0</v>
      </c>
      <c r="V33" s="40">
        <v>0.26000000000000156</v>
      </c>
      <c r="W33" s="40">
        <v>7.43</v>
      </c>
      <c r="X33" s="40">
        <v>6.7100000000000009</v>
      </c>
      <c r="Y33" s="40">
        <v>1.9100000000000001</v>
      </c>
      <c r="Z33" s="40">
        <v>0</v>
      </c>
      <c r="AA33" s="40">
        <v>8.389999999999997</v>
      </c>
      <c r="AB33" s="41">
        <v>10.5</v>
      </c>
    </row>
    <row r="34" spans="2:29" ht="16.5" thickTop="1" x14ac:dyDescent="0.25">
      <c r="B34" s="43" t="s">
        <v>71</v>
      </c>
      <c r="C34" s="75">
        <f>SUM(E34:AB34)</f>
        <v>41.5</v>
      </c>
      <c r="D34" s="76"/>
      <c r="E34" s="39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7.2999999999999972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7.0000000000000284E-2</v>
      </c>
      <c r="W34" s="40">
        <v>6.32</v>
      </c>
      <c r="X34" s="40">
        <v>3.9899999999999984</v>
      </c>
      <c r="Y34" s="40">
        <v>0</v>
      </c>
      <c r="Z34" s="40">
        <v>2.5300000000000011</v>
      </c>
      <c r="AA34" s="40">
        <v>9.3500000000000014</v>
      </c>
      <c r="AB34" s="41">
        <v>11.939999999999998</v>
      </c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4" t="s">
        <v>25</v>
      </c>
      <c r="AC38" s="4"/>
    </row>
    <row r="39" spans="2:29" ht="17.25" thickTop="1" thickBot="1" x14ac:dyDescent="0.3">
      <c r="B39" s="38" t="str">
        <f>B4</f>
        <v>01.08.2021</v>
      </c>
      <c r="C39" s="73">
        <f>SUM(E39:AB39)</f>
        <v>-46.35</v>
      </c>
      <c r="D39" s="74"/>
      <c r="E39" s="39">
        <v>0</v>
      </c>
      <c r="F39" s="40">
        <v>0</v>
      </c>
      <c r="G39" s="40">
        <v>-2.0300000000000011</v>
      </c>
      <c r="H39" s="40">
        <v>0</v>
      </c>
      <c r="I39" s="40">
        <v>0</v>
      </c>
      <c r="J39" s="40">
        <v>-0.25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-8.89</v>
      </c>
      <c r="W39" s="40">
        <v>0</v>
      </c>
      <c r="X39" s="40">
        <v>-18.829999999999998</v>
      </c>
      <c r="Y39" s="40">
        <v>-0.96000000000000085</v>
      </c>
      <c r="Z39" s="40">
        <v>-9.25</v>
      </c>
      <c r="AA39" s="40">
        <v>-2.4699999999999989</v>
      </c>
      <c r="AB39" s="41">
        <v>-3.6700000000000017</v>
      </c>
    </row>
    <row r="40" spans="2:29" ht="17.25" thickTop="1" thickBot="1" x14ac:dyDescent="0.3">
      <c r="B40" s="42" t="str">
        <f t="shared" ref="B40:B69" si="1">B5</f>
        <v>02.08.2021</v>
      </c>
      <c r="C40" s="73">
        <f t="shared" ref="C40:C68" si="2">SUM(E40:AB40)</f>
        <v>-22.77</v>
      </c>
      <c r="D40" s="74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-2.2699999999999996</v>
      </c>
      <c r="K40" s="40">
        <v>-4.4400000000000013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-16.059999999999999</v>
      </c>
    </row>
    <row r="41" spans="2:29" ht="17.25" thickTop="1" thickBot="1" x14ac:dyDescent="0.3">
      <c r="B41" s="42" t="str">
        <f t="shared" si="1"/>
        <v>03.08.2021</v>
      </c>
      <c r="C41" s="73">
        <f t="shared" si="2"/>
        <v>-33.369999999999997</v>
      </c>
      <c r="D41" s="74"/>
      <c r="E41" s="39">
        <v>-9.4899999999999984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-10.35</v>
      </c>
      <c r="L41" s="40">
        <v>-6.6999999999999993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-6.8300000000000018</v>
      </c>
    </row>
    <row r="42" spans="2:29" ht="17.25" thickTop="1" thickBot="1" x14ac:dyDescent="0.3">
      <c r="B42" s="42" t="str">
        <f t="shared" si="1"/>
        <v>04.08.2021</v>
      </c>
      <c r="C42" s="73">
        <f t="shared" si="2"/>
        <v>0</v>
      </c>
      <c r="D42" s="74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29" ht="17.25" thickTop="1" thickBot="1" x14ac:dyDescent="0.3">
      <c r="B43" s="42" t="str">
        <f t="shared" si="1"/>
        <v>05.08.2021</v>
      </c>
      <c r="C43" s="73">
        <f t="shared" si="2"/>
        <v>-7.07</v>
      </c>
      <c r="D43" s="74"/>
      <c r="E43" s="39">
        <v>0</v>
      </c>
      <c r="F43" s="40">
        <v>-4.82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-2.25</v>
      </c>
      <c r="Y43" s="40">
        <v>0</v>
      </c>
      <c r="Z43" s="40">
        <v>0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1"/>
        <v>06.08.2021</v>
      </c>
      <c r="C44" s="73">
        <f t="shared" si="2"/>
        <v>-62.510000000000005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-7.9600000000000009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-3.2300000000000004</v>
      </c>
      <c r="W44" s="40">
        <v>-19.59</v>
      </c>
      <c r="X44" s="40">
        <v>-10.620000000000001</v>
      </c>
      <c r="Y44" s="40">
        <v>0</v>
      </c>
      <c r="Z44" s="40">
        <v>-0.98999999999999844</v>
      </c>
      <c r="AA44" s="40">
        <v>-0.73000000000000043</v>
      </c>
      <c r="AB44" s="41">
        <v>-19.39</v>
      </c>
    </row>
    <row r="45" spans="2:29" ht="17.25" thickTop="1" thickBot="1" x14ac:dyDescent="0.3">
      <c r="B45" s="42" t="str">
        <f t="shared" si="1"/>
        <v>07.08.2021</v>
      </c>
      <c r="C45" s="73">
        <f t="shared" si="2"/>
        <v>-6.7899999999999991</v>
      </c>
      <c r="D45" s="74"/>
      <c r="E45" s="39">
        <v>-0.19999999999999929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-6.59</v>
      </c>
    </row>
    <row r="46" spans="2:29" ht="17.25" thickTop="1" thickBot="1" x14ac:dyDescent="0.3">
      <c r="B46" s="42" t="str">
        <f t="shared" si="1"/>
        <v>08.08.2021</v>
      </c>
      <c r="C46" s="73">
        <f t="shared" si="2"/>
        <v>-124.43999999999998</v>
      </c>
      <c r="D46" s="74"/>
      <c r="E46" s="39">
        <v>-6.9899999999999984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-8.59</v>
      </c>
      <c r="L46" s="40">
        <v>-20.51</v>
      </c>
      <c r="M46" s="40">
        <v>-9.7399999999999984</v>
      </c>
      <c r="N46" s="40">
        <v>-18.899999999999999</v>
      </c>
      <c r="O46" s="40">
        <v>-18.27</v>
      </c>
      <c r="P46" s="40">
        <v>-20.38</v>
      </c>
      <c r="Q46" s="40">
        <v>0</v>
      </c>
      <c r="R46" s="40">
        <v>-6.3599999999999994</v>
      </c>
      <c r="S46" s="40">
        <v>-6.7999999999999972</v>
      </c>
      <c r="T46" s="40">
        <v>-7.6999999999999993</v>
      </c>
      <c r="U46" s="40">
        <v>0</v>
      </c>
      <c r="V46" s="40">
        <v>0</v>
      </c>
      <c r="W46" s="40">
        <v>0</v>
      </c>
      <c r="X46" s="40">
        <v>-0.19999999999999929</v>
      </c>
      <c r="Y46" s="40">
        <v>0</v>
      </c>
      <c r="Z46" s="40">
        <v>0</v>
      </c>
      <c r="AA46" s="40">
        <v>0</v>
      </c>
      <c r="AB46" s="41">
        <v>0</v>
      </c>
    </row>
    <row r="47" spans="2:29" ht="17.25" thickTop="1" thickBot="1" x14ac:dyDescent="0.3">
      <c r="B47" s="42" t="str">
        <f t="shared" si="1"/>
        <v>09.08.2021</v>
      </c>
      <c r="C47" s="73">
        <f t="shared" si="2"/>
        <v>-80.5</v>
      </c>
      <c r="D47" s="74"/>
      <c r="E47" s="39">
        <v>-5.4699999999999989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-20.329999999999998</v>
      </c>
      <c r="O47" s="40">
        <v>-9.82</v>
      </c>
      <c r="P47" s="40">
        <v>0</v>
      </c>
      <c r="Q47" s="40">
        <v>0</v>
      </c>
      <c r="R47" s="40">
        <v>-19.649999999999999</v>
      </c>
      <c r="S47" s="40">
        <v>-0.10000000000000142</v>
      </c>
      <c r="T47" s="40">
        <v>-11.439999999999998</v>
      </c>
      <c r="U47" s="40">
        <v>-0.73000000000000043</v>
      </c>
      <c r="V47" s="40">
        <v>0</v>
      </c>
      <c r="W47" s="40">
        <v>0</v>
      </c>
      <c r="X47" s="40">
        <v>0</v>
      </c>
      <c r="Y47" s="40">
        <v>0</v>
      </c>
      <c r="Z47" s="40">
        <v>-6.889999999999997</v>
      </c>
      <c r="AA47" s="40">
        <v>0</v>
      </c>
      <c r="AB47" s="41">
        <v>-6.07</v>
      </c>
    </row>
    <row r="48" spans="2:29" ht="17.25" thickTop="1" thickBot="1" x14ac:dyDescent="0.3">
      <c r="B48" s="42" t="str">
        <f t="shared" si="1"/>
        <v>10.08.2021</v>
      </c>
      <c r="C48" s="73">
        <f t="shared" si="2"/>
        <v>-83.66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-1.3000000000000007</v>
      </c>
      <c r="N48" s="40">
        <v>-2.5100000000000016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-18.529999999999998</v>
      </c>
      <c r="Y48" s="40">
        <v>-17.09</v>
      </c>
      <c r="Z48" s="40">
        <v>-18.510000000000002</v>
      </c>
      <c r="AA48" s="40">
        <v>-9.6000000000000014</v>
      </c>
      <c r="AB48" s="41">
        <v>-16.119999999999997</v>
      </c>
    </row>
    <row r="49" spans="2:28" ht="17.25" thickTop="1" thickBot="1" x14ac:dyDescent="0.3">
      <c r="B49" s="42" t="str">
        <f t="shared" si="1"/>
        <v>11.08.2021</v>
      </c>
      <c r="C49" s="73">
        <f t="shared" si="2"/>
        <v>-32.659999999999997</v>
      </c>
      <c r="D49" s="74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-0.94000000000000128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-1.379999999999999</v>
      </c>
      <c r="X49" s="40">
        <v>-2.75</v>
      </c>
      <c r="Y49" s="40">
        <v>-0.42999999999999972</v>
      </c>
      <c r="Z49" s="40">
        <v>-13.93</v>
      </c>
      <c r="AA49" s="40">
        <v>-10.239999999999998</v>
      </c>
      <c r="AB49" s="41">
        <v>-2.9899999999999984</v>
      </c>
    </row>
    <row r="50" spans="2:28" ht="17.25" thickTop="1" thickBot="1" x14ac:dyDescent="0.3">
      <c r="B50" s="42" t="str">
        <f t="shared" si="1"/>
        <v>12.08.2021</v>
      </c>
      <c r="C50" s="73">
        <f t="shared" si="2"/>
        <v>-70.289999999999992</v>
      </c>
      <c r="D50" s="74"/>
      <c r="E50" s="39">
        <v>-8.4499999999999993</v>
      </c>
      <c r="F50" s="40">
        <v>-0.62000000000000099</v>
      </c>
      <c r="G50" s="40">
        <v>0</v>
      </c>
      <c r="H50" s="40">
        <v>0</v>
      </c>
      <c r="I50" s="40">
        <v>0</v>
      </c>
      <c r="J50" s="40">
        <v>-2.120000000000001</v>
      </c>
      <c r="K50" s="40">
        <v>-2.75</v>
      </c>
      <c r="L50" s="40">
        <v>0</v>
      </c>
      <c r="M50" s="40">
        <v>-6.9499999999999993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-20.83</v>
      </c>
      <c r="U50" s="40">
        <v>-1.629999999999999</v>
      </c>
      <c r="V50" s="40">
        <v>-3.3499999999999979</v>
      </c>
      <c r="W50" s="40">
        <v>-20.41</v>
      </c>
      <c r="X50" s="40">
        <v>-5.9999999999998721E-2</v>
      </c>
      <c r="Y50" s="40">
        <v>-0.23999999999999844</v>
      </c>
      <c r="Z50" s="40">
        <v>-2.0100000000000016</v>
      </c>
      <c r="AA50" s="40">
        <v>-0.87000000000000099</v>
      </c>
      <c r="AB50" s="41">
        <v>0</v>
      </c>
    </row>
    <row r="51" spans="2:28" ht="17.25" thickTop="1" thickBot="1" x14ac:dyDescent="0.3">
      <c r="B51" s="42" t="str">
        <f t="shared" si="1"/>
        <v>13.08.2021</v>
      </c>
      <c r="C51" s="73">
        <f t="shared" si="2"/>
        <v>-84.73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-9.2399999999999984</v>
      </c>
      <c r="N51" s="40">
        <v>0</v>
      </c>
      <c r="O51" s="40">
        <v>0</v>
      </c>
      <c r="P51" s="40">
        <v>0</v>
      </c>
      <c r="Q51" s="40">
        <v>-2.4699999999999989</v>
      </c>
      <c r="R51" s="40">
        <v>-13.239999999999998</v>
      </c>
      <c r="S51" s="40">
        <v>0</v>
      </c>
      <c r="T51" s="40">
        <v>-5.1499999999999986</v>
      </c>
      <c r="U51" s="40">
        <v>-8.8800000000000026</v>
      </c>
      <c r="V51" s="40">
        <v>-11.059999999999999</v>
      </c>
      <c r="W51" s="40">
        <v>-10.23</v>
      </c>
      <c r="X51" s="40">
        <v>-8.32</v>
      </c>
      <c r="Y51" s="40">
        <v>-1.2699999999999996</v>
      </c>
      <c r="Z51" s="40">
        <v>-3.9499999999999993</v>
      </c>
      <c r="AA51" s="40">
        <v>-3.0199999999999996</v>
      </c>
      <c r="AB51" s="41">
        <v>-7.9000000000000021</v>
      </c>
    </row>
    <row r="52" spans="2:28" ht="17.25" thickTop="1" thickBot="1" x14ac:dyDescent="0.3">
      <c r="B52" s="42" t="str">
        <f t="shared" si="1"/>
        <v>14.08.2021</v>
      </c>
      <c r="C52" s="73">
        <f t="shared" si="2"/>
        <v>-99.84</v>
      </c>
      <c r="D52" s="74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-8.82</v>
      </c>
      <c r="N52" s="40">
        <v>-0.19000000000000128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-20.25</v>
      </c>
      <c r="U52" s="40">
        <v>-12.86</v>
      </c>
      <c r="V52" s="40">
        <v>-4.9399999999999977</v>
      </c>
      <c r="W52" s="40">
        <v>-10.020000000000003</v>
      </c>
      <c r="X52" s="40">
        <v>-14.280000000000001</v>
      </c>
      <c r="Y52" s="40">
        <v>-5.0800000000000018</v>
      </c>
      <c r="Z52" s="40">
        <v>-9.870000000000001</v>
      </c>
      <c r="AA52" s="40">
        <v>-10.899999999999999</v>
      </c>
      <c r="AB52" s="41">
        <v>-2.629999999999999</v>
      </c>
    </row>
    <row r="53" spans="2:28" ht="17.25" thickTop="1" thickBot="1" x14ac:dyDescent="0.3">
      <c r="B53" s="42" t="str">
        <f t="shared" si="1"/>
        <v>15.08.2021</v>
      </c>
      <c r="C53" s="73">
        <f t="shared" si="2"/>
        <v>-72.300000000000011</v>
      </c>
      <c r="D53" s="74"/>
      <c r="E53" s="39">
        <v>-4.4699999999999989</v>
      </c>
      <c r="F53" s="40">
        <v>0</v>
      </c>
      <c r="G53" s="40">
        <v>0</v>
      </c>
      <c r="H53" s="40">
        <v>0</v>
      </c>
      <c r="I53" s="40">
        <v>0</v>
      </c>
      <c r="J53" s="40">
        <v>-2.9699999999999989</v>
      </c>
      <c r="K53" s="40">
        <v>0</v>
      </c>
      <c r="L53" s="40">
        <v>0</v>
      </c>
      <c r="M53" s="40">
        <v>-3.2699999999999996</v>
      </c>
      <c r="N53" s="40">
        <v>-10.060000000000002</v>
      </c>
      <c r="O53" s="40">
        <v>0</v>
      </c>
      <c r="P53" s="40">
        <v>0</v>
      </c>
      <c r="Q53" s="40">
        <v>0</v>
      </c>
      <c r="R53" s="40">
        <v>-0.37000000000000099</v>
      </c>
      <c r="S53" s="40">
        <v>0</v>
      </c>
      <c r="T53" s="40">
        <v>-3.9999999999999147E-2</v>
      </c>
      <c r="U53" s="40">
        <v>0</v>
      </c>
      <c r="V53" s="40">
        <v>0</v>
      </c>
      <c r="W53" s="40">
        <v>-0.44999999999999929</v>
      </c>
      <c r="X53" s="40">
        <v>-13.349999999999998</v>
      </c>
      <c r="Y53" s="40">
        <v>-17.200000000000003</v>
      </c>
      <c r="Z53" s="40">
        <v>-1.9100000000000001</v>
      </c>
      <c r="AA53" s="40">
        <v>0</v>
      </c>
      <c r="AB53" s="41">
        <v>-18.21</v>
      </c>
    </row>
    <row r="54" spans="2:28" ht="17.25" thickTop="1" thickBot="1" x14ac:dyDescent="0.3">
      <c r="B54" s="42" t="str">
        <f t="shared" si="1"/>
        <v>16.08.2021</v>
      </c>
      <c r="C54" s="73">
        <f t="shared" si="2"/>
        <v>-17.2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-8.5399999999999991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-8.66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17.08.2021</v>
      </c>
      <c r="C55" s="73">
        <f t="shared" si="2"/>
        <v>-96.909999999999982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-2.2600000000000016</v>
      </c>
      <c r="P55" s="40">
        <v>-18.53</v>
      </c>
      <c r="Q55" s="40">
        <v>0</v>
      </c>
      <c r="R55" s="40">
        <v>0</v>
      </c>
      <c r="S55" s="40">
        <v>0</v>
      </c>
      <c r="T55" s="40">
        <v>0</v>
      </c>
      <c r="U55" s="40">
        <v>-21.55</v>
      </c>
      <c r="V55" s="40">
        <v>-21.65</v>
      </c>
      <c r="W55" s="40">
        <v>0</v>
      </c>
      <c r="X55" s="40">
        <v>-10.11</v>
      </c>
      <c r="Y55" s="40">
        <v>0</v>
      </c>
      <c r="Z55" s="40">
        <v>-0.82000000000000028</v>
      </c>
      <c r="AA55" s="40">
        <v>-18.11</v>
      </c>
      <c r="AB55" s="41">
        <v>-3.879999999999999</v>
      </c>
    </row>
    <row r="56" spans="2:28" ht="17.25" thickTop="1" thickBot="1" x14ac:dyDescent="0.3">
      <c r="B56" s="42" t="str">
        <f t="shared" si="1"/>
        <v>18.08.2021</v>
      </c>
      <c r="C56" s="73">
        <f t="shared" si="2"/>
        <v>-96.460000000000008</v>
      </c>
      <c r="D56" s="74"/>
      <c r="E56" s="39">
        <v>-4.379999999999999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-0.19999999999999929</v>
      </c>
      <c r="N56" s="40">
        <v>-8.379999999999999</v>
      </c>
      <c r="O56" s="40">
        <v>-6.120000000000001</v>
      </c>
      <c r="P56" s="40">
        <v>0</v>
      </c>
      <c r="Q56" s="40">
        <v>0</v>
      </c>
      <c r="R56" s="40">
        <v>0</v>
      </c>
      <c r="S56" s="40">
        <v>0</v>
      </c>
      <c r="T56" s="40">
        <v>-13.559999999999999</v>
      </c>
      <c r="U56" s="40">
        <v>-9.7000000000000028</v>
      </c>
      <c r="V56" s="40">
        <v>0</v>
      </c>
      <c r="W56" s="40">
        <v>-3.3900000000000006</v>
      </c>
      <c r="X56" s="40">
        <v>-18.240000000000002</v>
      </c>
      <c r="Y56" s="40">
        <v>0</v>
      </c>
      <c r="Z56" s="40">
        <v>-13.41</v>
      </c>
      <c r="AA56" s="40">
        <v>-12.34</v>
      </c>
      <c r="AB56" s="41">
        <v>-6.7399999999999984</v>
      </c>
    </row>
    <row r="57" spans="2:28" ht="17.25" thickTop="1" thickBot="1" x14ac:dyDescent="0.3">
      <c r="B57" s="42" t="str">
        <f t="shared" si="1"/>
        <v>19.08.2021</v>
      </c>
      <c r="C57" s="73">
        <f t="shared" si="2"/>
        <v>-42.06</v>
      </c>
      <c r="D57" s="74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-9.4200000000000017</v>
      </c>
      <c r="N57" s="40">
        <v>-1.7100000000000009</v>
      </c>
      <c r="O57" s="40">
        <v>-0.46000000000000085</v>
      </c>
      <c r="P57" s="40">
        <v>-4.629999999999999</v>
      </c>
      <c r="Q57" s="40">
        <v>-2.5500000000000007</v>
      </c>
      <c r="R57" s="40">
        <v>0</v>
      </c>
      <c r="S57" s="40">
        <v>-3.6099999999999994</v>
      </c>
      <c r="T57" s="40">
        <v>-3.9200000000000017</v>
      </c>
      <c r="U57" s="40">
        <v>0</v>
      </c>
      <c r="V57" s="40">
        <v>0</v>
      </c>
      <c r="W57" s="40">
        <v>-10.020000000000003</v>
      </c>
      <c r="X57" s="40">
        <v>0</v>
      </c>
      <c r="Y57" s="40">
        <v>0</v>
      </c>
      <c r="Z57" s="40">
        <v>-2.4899999999999984</v>
      </c>
      <c r="AA57" s="40">
        <v>-0.64999999999999858</v>
      </c>
      <c r="AB57" s="41">
        <v>-2.6000000000000014</v>
      </c>
    </row>
    <row r="58" spans="2:28" ht="17.25" thickTop="1" thickBot="1" x14ac:dyDescent="0.3">
      <c r="B58" s="42" t="str">
        <f t="shared" si="1"/>
        <v>20.08.2021</v>
      </c>
      <c r="C58" s="73">
        <f t="shared" si="2"/>
        <v>-64.87</v>
      </c>
      <c r="D58" s="74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-1.5599999999999987</v>
      </c>
      <c r="K58" s="40">
        <v>0</v>
      </c>
      <c r="L58" s="40">
        <v>0</v>
      </c>
      <c r="M58" s="40">
        <v>0</v>
      </c>
      <c r="N58" s="40">
        <v>-0.73999999999999844</v>
      </c>
      <c r="O58" s="40">
        <v>-12.96</v>
      </c>
      <c r="P58" s="40">
        <v>-18.940000000000001</v>
      </c>
      <c r="Q58" s="40">
        <v>0</v>
      </c>
      <c r="R58" s="40">
        <v>0</v>
      </c>
      <c r="S58" s="40">
        <v>-3.9199999999999982</v>
      </c>
      <c r="T58" s="40">
        <v>-4.9699999999999989</v>
      </c>
      <c r="U58" s="40">
        <v>-1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-20.78</v>
      </c>
      <c r="AB58" s="41">
        <v>0</v>
      </c>
    </row>
    <row r="59" spans="2:28" ht="17.25" thickTop="1" thickBot="1" x14ac:dyDescent="0.3">
      <c r="B59" s="42" t="str">
        <f t="shared" si="1"/>
        <v>21.08.2021</v>
      </c>
      <c r="C59" s="73">
        <f t="shared" si="2"/>
        <v>-86.37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-6.0800000000000018</v>
      </c>
      <c r="R59" s="40">
        <v>-10.899999999999999</v>
      </c>
      <c r="S59" s="40">
        <v>-2.9800000000000004</v>
      </c>
      <c r="T59" s="40">
        <v>-20.89</v>
      </c>
      <c r="U59" s="40">
        <v>-7.3599999999999994</v>
      </c>
      <c r="V59" s="40">
        <v>0</v>
      </c>
      <c r="W59" s="40">
        <v>0</v>
      </c>
      <c r="X59" s="40">
        <v>0</v>
      </c>
      <c r="Y59" s="40">
        <v>-5.9200000000000017</v>
      </c>
      <c r="Z59" s="40">
        <v>-12.560000000000002</v>
      </c>
      <c r="AA59" s="40">
        <v>-3.1400000000000006</v>
      </c>
      <c r="AB59" s="41">
        <v>-16.540000000000003</v>
      </c>
    </row>
    <row r="60" spans="2:28" ht="17.25" thickTop="1" thickBot="1" x14ac:dyDescent="0.3">
      <c r="B60" s="42" t="str">
        <f t="shared" si="1"/>
        <v>22.08.2021</v>
      </c>
      <c r="C60" s="73">
        <f t="shared" si="2"/>
        <v>-86.960000000000022</v>
      </c>
      <c r="D60" s="74"/>
      <c r="E60" s="39">
        <v>-1.8900000000000006</v>
      </c>
      <c r="F60" s="40">
        <v>0</v>
      </c>
      <c r="G60" s="40">
        <v>0</v>
      </c>
      <c r="H60" s="40">
        <v>0</v>
      </c>
      <c r="I60" s="40">
        <v>0</v>
      </c>
      <c r="J60" s="40">
        <v>-9.48</v>
      </c>
      <c r="K60" s="40">
        <v>-9.9899999999999984</v>
      </c>
      <c r="L60" s="40">
        <v>-2.5799999999999983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-0.48999999999999844</v>
      </c>
      <c r="S60" s="40">
        <v>-9.5600000000000023</v>
      </c>
      <c r="T60" s="40">
        <v>-14.21</v>
      </c>
      <c r="U60" s="40">
        <v>-16.190000000000001</v>
      </c>
      <c r="V60" s="40">
        <v>-15.809999999999999</v>
      </c>
      <c r="W60" s="40">
        <v>-3.09</v>
      </c>
      <c r="X60" s="40">
        <v>-1.3200000000000003</v>
      </c>
      <c r="Y60" s="40">
        <v>-1.9299999999999997</v>
      </c>
      <c r="Z60" s="40">
        <v>-0.42000000000000171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23.08.2021</v>
      </c>
      <c r="C61" s="73">
        <f t="shared" si="2"/>
        <v>-13.869999999999997</v>
      </c>
      <c r="D61" s="74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-2.0799999999999983</v>
      </c>
      <c r="Q61" s="40">
        <v>0</v>
      </c>
      <c r="R61" s="40">
        <v>0</v>
      </c>
      <c r="S61" s="40">
        <v>-6.34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-1.129999999999999</v>
      </c>
      <c r="Z61" s="40">
        <v>-2.5500000000000007</v>
      </c>
      <c r="AA61" s="40">
        <v>0</v>
      </c>
      <c r="AB61" s="41">
        <v>-1.7699999999999996</v>
      </c>
    </row>
    <row r="62" spans="2:28" ht="17.25" thickTop="1" thickBot="1" x14ac:dyDescent="0.3">
      <c r="B62" s="42" t="str">
        <f t="shared" si="1"/>
        <v>24.08.2021</v>
      </c>
      <c r="C62" s="73">
        <f t="shared" si="2"/>
        <v>-71.599999999999994</v>
      </c>
      <c r="D62" s="74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-10.07</v>
      </c>
      <c r="P62" s="40">
        <v>-21.05</v>
      </c>
      <c r="Q62" s="40">
        <v>0</v>
      </c>
      <c r="R62" s="40">
        <v>0</v>
      </c>
      <c r="S62" s="40">
        <v>0</v>
      </c>
      <c r="T62" s="40">
        <v>-2.4499999999999993</v>
      </c>
      <c r="U62" s="40">
        <v>-8.5599999999999987</v>
      </c>
      <c r="V62" s="40">
        <v>0</v>
      </c>
      <c r="W62" s="40">
        <v>-1.5</v>
      </c>
      <c r="X62" s="40">
        <v>0</v>
      </c>
      <c r="Y62" s="40">
        <v>0</v>
      </c>
      <c r="Z62" s="40">
        <v>-19.73</v>
      </c>
      <c r="AA62" s="40">
        <v>0</v>
      </c>
      <c r="AB62" s="41">
        <v>-8.240000000000002</v>
      </c>
    </row>
    <row r="63" spans="2:28" ht="17.25" thickTop="1" thickBot="1" x14ac:dyDescent="0.3">
      <c r="B63" s="42" t="str">
        <f t="shared" si="1"/>
        <v>25.08.2021</v>
      </c>
      <c r="C63" s="73">
        <f t="shared" si="2"/>
        <v>-55.89</v>
      </c>
      <c r="D63" s="74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-5.8000000000000007</v>
      </c>
      <c r="L63" s="40">
        <v>0</v>
      </c>
      <c r="M63" s="40">
        <v>0</v>
      </c>
      <c r="N63" s="40">
        <v>-3.8900000000000006</v>
      </c>
      <c r="O63" s="40">
        <v>0</v>
      </c>
      <c r="P63" s="40">
        <v>-3</v>
      </c>
      <c r="Q63" s="40">
        <v>0</v>
      </c>
      <c r="R63" s="40">
        <v>0</v>
      </c>
      <c r="S63" s="40">
        <v>0</v>
      </c>
      <c r="T63" s="40">
        <v>0</v>
      </c>
      <c r="U63" s="40">
        <v>-5.3699999999999974</v>
      </c>
      <c r="V63" s="40">
        <v>-9.4699999999999989</v>
      </c>
      <c r="W63" s="40">
        <v>-14.66</v>
      </c>
      <c r="X63" s="40">
        <v>0</v>
      </c>
      <c r="Y63" s="40">
        <v>-1.0799999999999983</v>
      </c>
      <c r="Z63" s="40">
        <v>-5.3599999999999994</v>
      </c>
      <c r="AA63" s="40">
        <v>-4.1700000000000017</v>
      </c>
      <c r="AB63" s="41">
        <v>-3.09</v>
      </c>
    </row>
    <row r="64" spans="2:28" ht="17.25" thickTop="1" thickBot="1" x14ac:dyDescent="0.3">
      <c r="B64" s="42" t="str">
        <f t="shared" si="1"/>
        <v>26.08.2021</v>
      </c>
      <c r="C64" s="73">
        <f t="shared" si="2"/>
        <v>-86.859999999999985</v>
      </c>
      <c r="D64" s="74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-14.420000000000002</v>
      </c>
      <c r="Q64" s="40">
        <v>-20.83</v>
      </c>
      <c r="R64" s="40">
        <v>-11.329999999999998</v>
      </c>
      <c r="S64" s="40">
        <v>-19.739999999999998</v>
      </c>
      <c r="T64" s="40">
        <v>-9.41</v>
      </c>
      <c r="U64" s="40">
        <v>-0.75</v>
      </c>
      <c r="V64" s="40">
        <v>0</v>
      </c>
      <c r="W64" s="40">
        <v>0</v>
      </c>
      <c r="X64" s="40">
        <v>0</v>
      </c>
      <c r="Y64" s="40">
        <v>-0.44000000000000128</v>
      </c>
      <c r="Z64" s="40">
        <v>-6.2100000000000009</v>
      </c>
      <c r="AA64" s="40">
        <v>0</v>
      </c>
      <c r="AB64" s="41">
        <v>-3.7299999999999969</v>
      </c>
    </row>
    <row r="65" spans="2:29" ht="17.25" thickTop="1" thickBot="1" x14ac:dyDescent="0.3">
      <c r="B65" s="42" t="str">
        <f t="shared" si="1"/>
        <v>27.08.2021</v>
      </c>
      <c r="C65" s="73">
        <f t="shared" si="2"/>
        <v>-35.239999999999995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-8.3999999999999986</v>
      </c>
      <c r="P65" s="40">
        <v>0</v>
      </c>
      <c r="Q65" s="40">
        <v>0</v>
      </c>
      <c r="R65" s="40">
        <v>0</v>
      </c>
      <c r="S65" s="40">
        <v>0</v>
      </c>
      <c r="T65" s="40">
        <v>-11.91</v>
      </c>
      <c r="U65" s="40">
        <v>-6.73</v>
      </c>
      <c r="V65" s="40">
        <v>0</v>
      </c>
      <c r="W65" s="40">
        <v>0</v>
      </c>
      <c r="X65" s="40">
        <v>0</v>
      </c>
      <c r="Y65" s="40">
        <v>-3.0399999999999991</v>
      </c>
      <c r="Z65" s="40">
        <v>0</v>
      </c>
      <c r="AA65" s="40">
        <v>-5.16</v>
      </c>
      <c r="AB65" s="41">
        <v>0</v>
      </c>
    </row>
    <row r="66" spans="2:29" ht="17.25" thickTop="1" thickBot="1" x14ac:dyDescent="0.3">
      <c r="B66" s="42" t="str">
        <f t="shared" si="1"/>
        <v>28.08.2021</v>
      </c>
      <c r="C66" s="73">
        <f t="shared" si="2"/>
        <v>-99.350000000000009</v>
      </c>
      <c r="D66" s="74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-2.7699999999999996</v>
      </c>
      <c r="P66" s="40">
        <v>-9.0999999999999979</v>
      </c>
      <c r="Q66" s="40">
        <v>-11.55</v>
      </c>
      <c r="R66" s="40">
        <v>-19.55</v>
      </c>
      <c r="S66" s="40">
        <v>-16.290000000000003</v>
      </c>
      <c r="T66" s="40">
        <v>-8.8300000000000018</v>
      </c>
      <c r="U66" s="40">
        <v>0</v>
      </c>
      <c r="V66" s="40">
        <v>-0.37000000000000099</v>
      </c>
      <c r="W66" s="40">
        <v>-6.66</v>
      </c>
      <c r="X66" s="40">
        <v>-12.450000000000003</v>
      </c>
      <c r="Y66" s="40">
        <v>-9.4400000000000013</v>
      </c>
      <c r="Z66" s="40">
        <v>-0.87000000000000099</v>
      </c>
      <c r="AA66" s="40">
        <v>-1.4699999999999989</v>
      </c>
      <c r="AB66" s="41">
        <v>0</v>
      </c>
    </row>
    <row r="67" spans="2:29" ht="17.25" thickTop="1" thickBot="1" x14ac:dyDescent="0.3">
      <c r="B67" s="42" t="str">
        <f t="shared" si="1"/>
        <v>29.08.2021</v>
      </c>
      <c r="C67" s="73">
        <f t="shared" si="2"/>
        <v>-208.08</v>
      </c>
      <c r="D67" s="74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-4.34</v>
      </c>
      <c r="N67" s="40">
        <v>-0.98999999999999844</v>
      </c>
      <c r="O67" s="40">
        <v>-13.030000000000001</v>
      </c>
      <c r="P67" s="40">
        <v>-11.82</v>
      </c>
      <c r="Q67" s="40">
        <v>-19.18</v>
      </c>
      <c r="R67" s="40">
        <v>-13.240000000000002</v>
      </c>
      <c r="S67" s="40">
        <v>-17.27</v>
      </c>
      <c r="T67" s="40">
        <v>-15.190000000000001</v>
      </c>
      <c r="U67" s="40">
        <v>-14.030000000000001</v>
      </c>
      <c r="V67" s="40">
        <v>-16.079999999999998</v>
      </c>
      <c r="W67" s="40">
        <v>-9.9699999999999989</v>
      </c>
      <c r="X67" s="40">
        <v>-13.440000000000001</v>
      </c>
      <c r="Y67" s="40">
        <v>-18.87</v>
      </c>
      <c r="Z67" s="40">
        <v>-20.71</v>
      </c>
      <c r="AA67" s="40">
        <v>-19.21</v>
      </c>
      <c r="AB67" s="41">
        <v>-0.71000000000000085</v>
      </c>
    </row>
    <row r="68" spans="2:29" ht="17.25" thickTop="1" thickBot="1" x14ac:dyDescent="0.3">
      <c r="B68" s="42" t="str">
        <f t="shared" si="1"/>
        <v>30.08.2021</v>
      </c>
      <c r="C68" s="73">
        <f t="shared" si="2"/>
        <v>-90.49</v>
      </c>
      <c r="D68" s="74"/>
      <c r="E68" s="39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-4.0399999999999991</v>
      </c>
      <c r="P68" s="40">
        <v>-12.93</v>
      </c>
      <c r="Q68" s="40">
        <v>0</v>
      </c>
      <c r="R68" s="40">
        <v>-17</v>
      </c>
      <c r="S68" s="40">
        <v>-21.009999999999998</v>
      </c>
      <c r="T68" s="40">
        <v>-7.1099999999999994</v>
      </c>
      <c r="U68" s="40">
        <v>-4.6899999999999977</v>
      </c>
      <c r="V68" s="40">
        <v>-2.9400000000000013</v>
      </c>
      <c r="W68" s="40">
        <v>0</v>
      </c>
      <c r="X68" s="40">
        <v>0</v>
      </c>
      <c r="Y68" s="40">
        <v>-1.379999999999999</v>
      </c>
      <c r="Z68" s="40">
        <v>-19.39</v>
      </c>
      <c r="AA68" s="40">
        <v>0</v>
      </c>
      <c r="AB68" s="41">
        <v>0</v>
      </c>
    </row>
    <row r="69" spans="2:29" ht="16.5" thickTop="1" x14ac:dyDescent="0.25">
      <c r="B69" s="43" t="str">
        <f t="shared" si="1"/>
        <v>31.08.2021</v>
      </c>
      <c r="C69" s="75">
        <f>SUM(E69:AB69)</f>
        <v>-106.48999999999998</v>
      </c>
      <c r="D69" s="76"/>
      <c r="E69" s="39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-6.9699999999999989</v>
      </c>
      <c r="Q69" s="40">
        <v>-10.41</v>
      </c>
      <c r="R69" s="40">
        <v>-20.95</v>
      </c>
      <c r="S69" s="40">
        <v>-21.05</v>
      </c>
      <c r="T69" s="40">
        <v>-21.05</v>
      </c>
      <c r="U69" s="40">
        <v>-14.41</v>
      </c>
      <c r="V69" s="40">
        <v>-3.2100000000000009</v>
      </c>
      <c r="W69" s="40">
        <v>0</v>
      </c>
      <c r="X69" s="40">
        <v>-0.23000000000000043</v>
      </c>
      <c r="Y69" s="40">
        <v>-7.5500000000000007</v>
      </c>
      <c r="Z69" s="40">
        <v>-0.66000000000000014</v>
      </c>
      <c r="AA69" s="40">
        <v>0</v>
      </c>
      <c r="AB69" s="41">
        <v>0</v>
      </c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4" t="s">
        <v>25</v>
      </c>
      <c r="AC73" s="4"/>
    </row>
    <row r="74" spans="2:29" ht="17.25" thickTop="1" thickBot="1" x14ac:dyDescent="0.3">
      <c r="B74" s="38" t="str">
        <f>B39</f>
        <v>01.08.2021</v>
      </c>
      <c r="C74" s="45">
        <f>SUMIF(E74:AB74,"&gt;0")</f>
        <v>247.23000000000002</v>
      </c>
      <c r="D74" s="46">
        <f>SUMIF(E74:AB74,"&lt;0")</f>
        <v>-44.44</v>
      </c>
      <c r="E74" s="47">
        <f>E4+E39</f>
        <v>11.560000000000002</v>
      </c>
      <c r="F74" s="48">
        <f t="shared" ref="F74:AB74" si="3">F4+F39</f>
        <v>8.32</v>
      </c>
      <c r="G74" s="48">
        <f t="shared" si="3"/>
        <v>-2.0300000000000011</v>
      </c>
      <c r="H74" s="48">
        <f t="shared" si="3"/>
        <v>12.950000000000003</v>
      </c>
      <c r="I74" s="48">
        <f t="shared" si="3"/>
        <v>9.18</v>
      </c>
      <c r="J74" s="48">
        <f t="shared" si="3"/>
        <v>-0.25</v>
      </c>
      <c r="K74" s="48">
        <f t="shared" si="3"/>
        <v>10.850000000000001</v>
      </c>
      <c r="L74" s="48">
        <f t="shared" si="3"/>
        <v>16.130000000000003</v>
      </c>
      <c r="M74" s="48">
        <f t="shared" si="3"/>
        <v>20.61</v>
      </c>
      <c r="N74" s="48">
        <f t="shared" si="3"/>
        <v>17.400000000000006</v>
      </c>
      <c r="O74" s="48">
        <f t="shared" si="3"/>
        <v>19.61</v>
      </c>
      <c r="P74" s="48">
        <f t="shared" si="3"/>
        <v>21.96</v>
      </c>
      <c r="Q74" s="48">
        <f t="shared" si="3"/>
        <v>22.190000000000005</v>
      </c>
      <c r="R74" s="49">
        <f t="shared" si="3"/>
        <v>21.879999999999995</v>
      </c>
      <c r="S74" s="50">
        <f t="shared" si="3"/>
        <v>20.729999999999997</v>
      </c>
      <c r="T74" s="40">
        <f t="shared" si="3"/>
        <v>13.430000000000007</v>
      </c>
      <c r="U74" s="40">
        <f t="shared" si="3"/>
        <v>6.8000000000000007</v>
      </c>
      <c r="V74" s="40">
        <f t="shared" si="3"/>
        <v>-8.89</v>
      </c>
      <c r="W74" s="40">
        <f t="shared" si="3"/>
        <v>12.309999999999995</v>
      </c>
      <c r="X74" s="40">
        <f t="shared" si="3"/>
        <v>-18.829999999999998</v>
      </c>
      <c r="Y74" s="40">
        <f t="shared" si="3"/>
        <v>1.3200000000000003</v>
      </c>
      <c r="Z74" s="40">
        <f t="shared" si="3"/>
        <v>-9.25</v>
      </c>
      <c r="AA74" s="40">
        <f t="shared" si="3"/>
        <v>-1.5199999999999996</v>
      </c>
      <c r="AB74" s="41">
        <f t="shared" si="3"/>
        <v>-3.6700000000000017</v>
      </c>
    </row>
    <row r="75" spans="2:29" ht="17.25" thickTop="1" thickBot="1" x14ac:dyDescent="0.3">
      <c r="B75" s="42" t="str">
        <f t="shared" ref="B75:B104" si="4">B40</f>
        <v>02.08.2021</v>
      </c>
      <c r="C75" s="45">
        <f t="shared" ref="C75:C104" si="5">SUMIF(E75:AB75,"&gt;0")</f>
        <v>349.19</v>
      </c>
      <c r="D75" s="46">
        <f t="shared" ref="D75:D104" si="6">SUMIF(E75:AB75,"&lt;0")</f>
        <v>-22.77</v>
      </c>
      <c r="E75" s="51">
        <f t="shared" ref="E75:AB85" si="7">E5+E40</f>
        <v>10.770000000000003</v>
      </c>
      <c r="F75" s="40">
        <f t="shared" si="7"/>
        <v>9.5799999999999983</v>
      </c>
      <c r="G75" s="40">
        <f t="shared" si="7"/>
        <v>12.5</v>
      </c>
      <c r="H75" s="40">
        <f t="shared" si="7"/>
        <v>0</v>
      </c>
      <c r="I75" s="40">
        <f t="shared" si="7"/>
        <v>0</v>
      </c>
      <c r="J75" s="40">
        <f t="shared" si="7"/>
        <v>-2.2699999999999996</v>
      </c>
      <c r="K75" s="40">
        <f t="shared" si="7"/>
        <v>-4.4400000000000013</v>
      </c>
      <c r="L75" s="40">
        <f t="shared" si="7"/>
        <v>5.91</v>
      </c>
      <c r="M75" s="40">
        <f t="shared" si="7"/>
        <v>7.259999999999998</v>
      </c>
      <c r="N75" s="40">
        <f t="shared" si="7"/>
        <v>15.04</v>
      </c>
      <c r="O75" s="40">
        <f t="shared" si="7"/>
        <v>21.980000000000004</v>
      </c>
      <c r="P75" s="40">
        <f t="shared" si="7"/>
        <v>22.770000000000003</v>
      </c>
      <c r="Q75" s="40">
        <f t="shared" si="7"/>
        <v>22.82</v>
      </c>
      <c r="R75" s="40">
        <f t="shared" si="7"/>
        <v>22.89</v>
      </c>
      <c r="S75" s="40">
        <f t="shared" si="7"/>
        <v>22.92</v>
      </c>
      <c r="T75" s="40">
        <f t="shared" si="7"/>
        <v>23.32</v>
      </c>
      <c r="U75" s="40">
        <f t="shared" si="7"/>
        <v>23.08</v>
      </c>
      <c r="V75" s="40">
        <f t="shared" si="7"/>
        <v>22.090000000000003</v>
      </c>
      <c r="W75" s="40">
        <f t="shared" si="7"/>
        <v>22.29</v>
      </c>
      <c r="X75" s="40">
        <f t="shared" si="7"/>
        <v>21</v>
      </c>
      <c r="Y75" s="40">
        <f t="shared" si="7"/>
        <v>22.510000000000005</v>
      </c>
      <c r="Z75" s="40">
        <f t="shared" si="7"/>
        <v>22.11</v>
      </c>
      <c r="AA75" s="40">
        <f t="shared" si="7"/>
        <v>18.350000000000001</v>
      </c>
      <c r="AB75" s="41">
        <f t="shared" si="7"/>
        <v>-16.059999999999999</v>
      </c>
    </row>
    <row r="76" spans="2:29" ht="17.25" thickTop="1" thickBot="1" x14ac:dyDescent="0.3">
      <c r="B76" s="42" t="str">
        <f t="shared" si="4"/>
        <v>03.08.2021</v>
      </c>
      <c r="C76" s="45">
        <f t="shared" si="5"/>
        <v>348.99</v>
      </c>
      <c r="D76" s="46">
        <f t="shared" si="6"/>
        <v>-33.369999999999997</v>
      </c>
      <c r="E76" s="51">
        <f t="shared" si="7"/>
        <v>-9.4899999999999984</v>
      </c>
      <c r="F76" s="40">
        <f t="shared" si="7"/>
        <v>7.1400000000000006</v>
      </c>
      <c r="G76" s="40">
        <f t="shared" si="7"/>
        <v>11.659999999999997</v>
      </c>
      <c r="H76" s="40">
        <f t="shared" si="7"/>
        <v>11.86</v>
      </c>
      <c r="I76" s="40">
        <f t="shared" si="7"/>
        <v>10.579999999999998</v>
      </c>
      <c r="J76" s="40">
        <f t="shared" si="7"/>
        <v>5.9499999999999993</v>
      </c>
      <c r="K76" s="40">
        <f t="shared" si="7"/>
        <v>-10.35</v>
      </c>
      <c r="L76" s="40">
        <f t="shared" si="7"/>
        <v>-6.6999999999999993</v>
      </c>
      <c r="M76" s="40">
        <f t="shared" si="7"/>
        <v>11.880000000000003</v>
      </c>
      <c r="N76" s="40">
        <f t="shared" si="7"/>
        <v>19.019999999999996</v>
      </c>
      <c r="O76" s="40">
        <f t="shared" si="7"/>
        <v>21.82</v>
      </c>
      <c r="P76" s="40">
        <f t="shared" si="7"/>
        <v>21.53</v>
      </c>
      <c r="Q76" s="40">
        <f t="shared" si="7"/>
        <v>18.14</v>
      </c>
      <c r="R76" s="40">
        <f t="shared" si="7"/>
        <v>21.099999999999994</v>
      </c>
      <c r="S76" s="40">
        <f t="shared" si="7"/>
        <v>21.39</v>
      </c>
      <c r="T76" s="40">
        <f t="shared" si="7"/>
        <v>21.33</v>
      </c>
      <c r="U76" s="40">
        <f t="shared" si="7"/>
        <v>21.189999999999998</v>
      </c>
      <c r="V76" s="40">
        <f t="shared" si="7"/>
        <v>21.299999999999997</v>
      </c>
      <c r="W76" s="40">
        <f t="shared" si="7"/>
        <v>21.259999999999998</v>
      </c>
      <c r="X76" s="40">
        <f t="shared" si="7"/>
        <v>21.160000000000004</v>
      </c>
      <c r="Y76" s="40">
        <f t="shared" si="7"/>
        <v>20.980000000000004</v>
      </c>
      <c r="Z76" s="40">
        <f t="shared" si="7"/>
        <v>19.72</v>
      </c>
      <c r="AA76" s="40">
        <f t="shared" si="7"/>
        <v>19.980000000000004</v>
      </c>
      <c r="AB76" s="41">
        <f t="shared" si="7"/>
        <v>-6.8300000000000018</v>
      </c>
    </row>
    <row r="77" spans="2:29" ht="17.25" thickTop="1" thickBot="1" x14ac:dyDescent="0.3">
      <c r="B77" s="42" t="str">
        <f t="shared" si="4"/>
        <v>04.08.2021</v>
      </c>
      <c r="C77" s="45">
        <f t="shared" si="5"/>
        <v>389.08</v>
      </c>
      <c r="D77" s="46">
        <f t="shared" si="6"/>
        <v>0</v>
      </c>
      <c r="E77" s="51">
        <f t="shared" si="7"/>
        <v>6.9500000000000028</v>
      </c>
      <c r="F77" s="40">
        <f t="shared" si="7"/>
        <v>11.530000000000001</v>
      </c>
      <c r="G77" s="40">
        <f t="shared" si="7"/>
        <v>12.189999999999998</v>
      </c>
      <c r="H77" s="40">
        <f t="shared" si="7"/>
        <v>11.979999999999997</v>
      </c>
      <c r="I77" s="40">
        <f t="shared" si="7"/>
        <v>7.8100000000000023</v>
      </c>
      <c r="J77" s="40">
        <f t="shared" si="7"/>
        <v>11.880000000000003</v>
      </c>
      <c r="K77" s="40">
        <f t="shared" si="7"/>
        <v>8.0399999999999991</v>
      </c>
      <c r="L77" s="40">
        <f t="shared" si="7"/>
        <v>8.32</v>
      </c>
      <c r="M77" s="40">
        <f t="shared" si="7"/>
        <v>18.020000000000003</v>
      </c>
      <c r="N77" s="40">
        <f t="shared" si="7"/>
        <v>20.46</v>
      </c>
      <c r="O77" s="40">
        <f t="shared" si="7"/>
        <v>21.209999999999994</v>
      </c>
      <c r="P77" s="40">
        <f t="shared" si="7"/>
        <v>11.93</v>
      </c>
      <c r="Q77" s="40">
        <f t="shared" si="7"/>
        <v>20.949999999999996</v>
      </c>
      <c r="R77" s="40">
        <f t="shared" si="7"/>
        <v>20.450000000000003</v>
      </c>
      <c r="S77" s="40">
        <f t="shared" si="7"/>
        <v>21.04</v>
      </c>
      <c r="T77" s="40">
        <f t="shared" si="7"/>
        <v>20.89</v>
      </c>
      <c r="U77" s="40">
        <f t="shared" si="7"/>
        <v>20.910000000000004</v>
      </c>
      <c r="V77" s="40">
        <f t="shared" si="7"/>
        <v>20.89</v>
      </c>
      <c r="W77" s="40">
        <f t="shared" si="7"/>
        <v>20.840000000000003</v>
      </c>
      <c r="X77" s="40">
        <f t="shared" si="7"/>
        <v>8.3100000000000023</v>
      </c>
      <c r="Y77" s="40">
        <f t="shared" si="7"/>
        <v>21.160000000000004</v>
      </c>
      <c r="Z77" s="40">
        <f t="shared" si="7"/>
        <v>21.14</v>
      </c>
      <c r="AA77" s="40">
        <f t="shared" si="7"/>
        <v>21.1</v>
      </c>
      <c r="AB77" s="41">
        <f t="shared" si="7"/>
        <v>21.08</v>
      </c>
    </row>
    <row r="78" spans="2:29" ht="17.25" thickTop="1" thickBot="1" x14ac:dyDescent="0.3">
      <c r="B78" s="42" t="str">
        <f t="shared" si="4"/>
        <v>05.08.2021</v>
      </c>
      <c r="C78" s="45">
        <f t="shared" si="5"/>
        <v>357.14000000000004</v>
      </c>
      <c r="D78" s="46">
        <f t="shared" si="6"/>
        <v>-6.129999999999999</v>
      </c>
      <c r="E78" s="51">
        <f t="shared" si="7"/>
        <v>4.6700000000000017</v>
      </c>
      <c r="F78" s="40">
        <f t="shared" si="7"/>
        <v>-4.82</v>
      </c>
      <c r="G78" s="40">
        <f t="shared" si="7"/>
        <v>11.149999999999999</v>
      </c>
      <c r="H78" s="40">
        <f t="shared" si="7"/>
        <v>10.600000000000001</v>
      </c>
      <c r="I78" s="52">
        <f t="shared" si="7"/>
        <v>12.119999999999997</v>
      </c>
      <c r="J78" s="40">
        <f t="shared" si="7"/>
        <v>12.14</v>
      </c>
      <c r="K78" s="40">
        <f t="shared" si="7"/>
        <v>11.740000000000002</v>
      </c>
      <c r="L78" s="40">
        <f t="shared" si="7"/>
        <v>20.72</v>
      </c>
      <c r="M78" s="40">
        <f t="shared" si="7"/>
        <v>19.509999999999998</v>
      </c>
      <c r="N78" s="40">
        <f t="shared" si="7"/>
        <v>21</v>
      </c>
      <c r="O78" s="40">
        <f t="shared" si="7"/>
        <v>20.82</v>
      </c>
      <c r="P78" s="40">
        <f t="shared" si="7"/>
        <v>21.21</v>
      </c>
      <c r="Q78" s="40">
        <f t="shared" si="7"/>
        <v>20.61</v>
      </c>
      <c r="R78" s="40">
        <f t="shared" si="7"/>
        <v>21.050000000000004</v>
      </c>
      <c r="S78" s="40">
        <f t="shared" si="7"/>
        <v>20.989999999999995</v>
      </c>
      <c r="T78" s="40">
        <f t="shared" si="7"/>
        <v>21.68</v>
      </c>
      <c r="U78" s="40">
        <f t="shared" si="7"/>
        <v>21.17</v>
      </c>
      <c r="V78" s="40">
        <f t="shared" si="7"/>
        <v>21.42</v>
      </c>
      <c r="W78" s="40">
        <f t="shared" si="7"/>
        <v>13.18</v>
      </c>
      <c r="X78" s="40">
        <f t="shared" si="7"/>
        <v>-1.3099999999999987</v>
      </c>
      <c r="Y78" s="40">
        <f t="shared" si="7"/>
        <v>14.589999999999996</v>
      </c>
      <c r="Z78" s="40">
        <f t="shared" si="7"/>
        <v>14.939999999999998</v>
      </c>
      <c r="AA78" s="40">
        <f t="shared" si="7"/>
        <v>14.650000000000006</v>
      </c>
      <c r="AB78" s="41">
        <f t="shared" si="7"/>
        <v>7.18</v>
      </c>
    </row>
    <row r="79" spans="2:29" ht="17.25" thickTop="1" thickBot="1" x14ac:dyDescent="0.3">
      <c r="B79" s="42" t="str">
        <f t="shared" si="4"/>
        <v>06.08.2021</v>
      </c>
      <c r="C79" s="45">
        <f t="shared" si="5"/>
        <v>181.67000000000004</v>
      </c>
      <c r="D79" s="46">
        <f t="shared" si="6"/>
        <v>-60.67</v>
      </c>
      <c r="E79" s="51">
        <f t="shared" si="7"/>
        <v>5.6700000000000017</v>
      </c>
      <c r="F79" s="40">
        <f t="shared" si="7"/>
        <v>3.0599999999999987</v>
      </c>
      <c r="G79" s="40">
        <f t="shared" si="7"/>
        <v>9.7299999999999969</v>
      </c>
      <c r="H79" s="40">
        <f t="shared" si="7"/>
        <v>7.75</v>
      </c>
      <c r="I79" s="40">
        <f t="shared" si="7"/>
        <v>-7.9600000000000009</v>
      </c>
      <c r="J79" s="40">
        <f t="shared" si="7"/>
        <v>6.9600000000000009</v>
      </c>
      <c r="K79" s="40">
        <f t="shared" si="7"/>
        <v>6.240000000000002</v>
      </c>
      <c r="L79" s="40">
        <f t="shared" si="7"/>
        <v>11.019999999999996</v>
      </c>
      <c r="M79" s="40">
        <f t="shared" si="7"/>
        <v>8.9599999999999973</v>
      </c>
      <c r="N79" s="40">
        <f t="shared" si="7"/>
        <v>15.170000000000002</v>
      </c>
      <c r="O79" s="40">
        <f t="shared" si="7"/>
        <v>13.21</v>
      </c>
      <c r="P79" s="40">
        <f t="shared" si="7"/>
        <v>7.120000000000001</v>
      </c>
      <c r="Q79" s="40">
        <f t="shared" si="7"/>
        <v>13.5</v>
      </c>
      <c r="R79" s="40">
        <f t="shared" si="7"/>
        <v>14.589999999999996</v>
      </c>
      <c r="S79" s="40">
        <f t="shared" si="7"/>
        <v>14.969999999999999</v>
      </c>
      <c r="T79" s="40">
        <f t="shared" si="7"/>
        <v>15</v>
      </c>
      <c r="U79" s="40">
        <f t="shared" si="7"/>
        <v>13.71</v>
      </c>
      <c r="V79" s="40">
        <f t="shared" si="7"/>
        <v>-3.1099999999999994</v>
      </c>
      <c r="W79" s="40">
        <f t="shared" si="7"/>
        <v>-19.59</v>
      </c>
      <c r="X79" s="40">
        <f t="shared" si="7"/>
        <v>-10.620000000000001</v>
      </c>
      <c r="Y79" s="40">
        <f t="shared" si="7"/>
        <v>11.399999999999999</v>
      </c>
      <c r="Z79" s="40">
        <f t="shared" si="7"/>
        <v>1.8100000000000023</v>
      </c>
      <c r="AA79" s="40">
        <f t="shared" si="7"/>
        <v>1.8000000000000007</v>
      </c>
      <c r="AB79" s="41">
        <f t="shared" si="7"/>
        <v>-19.39</v>
      </c>
    </row>
    <row r="80" spans="2:29" ht="17.25" thickTop="1" thickBot="1" x14ac:dyDescent="0.3">
      <c r="B80" s="42" t="str">
        <f t="shared" si="4"/>
        <v>07.08.2021</v>
      </c>
      <c r="C80" s="45">
        <f t="shared" si="5"/>
        <v>238.44</v>
      </c>
      <c r="D80" s="46">
        <f t="shared" si="6"/>
        <v>-6.7899999999999991</v>
      </c>
      <c r="E80" s="51">
        <f t="shared" si="7"/>
        <v>-0.19999999999999929</v>
      </c>
      <c r="F80" s="40">
        <f t="shared" si="7"/>
        <v>8.6300000000000026</v>
      </c>
      <c r="G80" s="40">
        <f t="shared" si="7"/>
        <v>9.6000000000000014</v>
      </c>
      <c r="H80" s="40">
        <f t="shared" si="7"/>
        <v>9.6599999999999966</v>
      </c>
      <c r="I80" s="40">
        <f t="shared" si="7"/>
        <v>2.6099999999999994</v>
      </c>
      <c r="J80" s="40">
        <f t="shared" si="7"/>
        <v>3.1999999999999993</v>
      </c>
      <c r="K80" s="40">
        <f t="shared" si="7"/>
        <v>5.3299999999999983</v>
      </c>
      <c r="L80" s="40">
        <f t="shared" si="7"/>
        <v>8.32</v>
      </c>
      <c r="M80" s="40">
        <f t="shared" si="7"/>
        <v>6.75</v>
      </c>
      <c r="N80" s="40">
        <f t="shared" si="7"/>
        <v>12.720000000000006</v>
      </c>
      <c r="O80" s="40">
        <f t="shared" si="7"/>
        <v>13.230000000000004</v>
      </c>
      <c r="P80" s="40">
        <f t="shared" si="7"/>
        <v>7.8300000000000018</v>
      </c>
      <c r="Q80" s="40">
        <f t="shared" si="7"/>
        <v>14.400000000000006</v>
      </c>
      <c r="R80" s="40">
        <f t="shared" si="7"/>
        <v>15.630000000000003</v>
      </c>
      <c r="S80" s="40">
        <f t="shared" si="7"/>
        <v>15.700000000000003</v>
      </c>
      <c r="T80" s="40">
        <f t="shared" si="7"/>
        <v>15.719999999999999</v>
      </c>
      <c r="U80" s="40">
        <f t="shared" si="7"/>
        <v>15.739999999999995</v>
      </c>
      <c r="V80" s="40">
        <f t="shared" si="7"/>
        <v>16.060000000000002</v>
      </c>
      <c r="W80" s="40">
        <f t="shared" si="7"/>
        <v>12.799999999999997</v>
      </c>
      <c r="X80" s="40">
        <f t="shared" si="7"/>
        <v>12.96</v>
      </c>
      <c r="Y80" s="40">
        <f t="shared" si="7"/>
        <v>13.170000000000002</v>
      </c>
      <c r="Z80" s="40">
        <f t="shared" si="7"/>
        <v>6.2299999999999969</v>
      </c>
      <c r="AA80" s="40">
        <f t="shared" si="7"/>
        <v>12.150000000000006</v>
      </c>
      <c r="AB80" s="41">
        <f t="shared" si="7"/>
        <v>-6.59</v>
      </c>
    </row>
    <row r="81" spans="2:28" ht="17.25" thickTop="1" thickBot="1" x14ac:dyDescent="0.3">
      <c r="B81" s="42" t="str">
        <f t="shared" si="4"/>
        <v>08.08.2021</v>
      </c>
      <c r="C81" s="45">
        <f t="shared" si="5"/>
        <v>130.86000000000001</v>
      </c>
      <c r="D81" s="46">
        <f t="shared" si="6"/>
        <v>-124.23999999999998</v>
      </c>
      <c r="E81" s="51">
        <f t="shared" si="7"/>
        <v>-6.9899999999999984</v>
      </c>
      <c r="F81" s="40">
        <f t="shared" si="7"/>
        <v>1.5500000000000007</v>
      </c>
      <c r="G81" s="40">
        <f t="shared" si="7"/>
        <v>8.509999999999998</v>
      </c>
      <c r="H81" s="40">
        <f t="shared" si="7"/>
        <v>2.4600000000000009</v>
      </c>
      <c r="I81" s="40">
        <f t="shared" si="7"/>
        <v>9.2100000000000009</v>
      </c>
      <c r="J81" s="40">
        <f t="shared" si="7"/>
        <v>8.93</v>
      </c>
      <c r="K81" s="40">
        <f t="shared" si="7"/>
        <v>-8.59</v>
      </c>
      <c r="L81" s="40">
        <f t="shared" si="7"/>
        <v>-20.51</v>
      </c>
      <c r="M81" s="40">
        <f t="shared" si="7"/>
        <v>-9.7399999999999984</v>
      </c>
      <c r="N81" s="40">
        <f t="shared" si="7"/>
        <v>-18.899999999999999</v>
      </c>
      <c r="O81" s="40">
        <f t="shared" si="7"/>
        <v>-18.27</v>
      </c>
      <c r="P81" s="40">
        <f t="shared" si="7"/>
        <v>-20.38</v>
      </c>
      <c r="Q81" s="40">
        <f t="shared" si="7"/>
        <v>12.459999999999994</v>
      </c>
      <c r="R81" s="40">
        <f t="shared" si="7"/>
        <v>-6.3599999999999994</v>
      </c>
      <c r="S81" s="40">
        <f t="shared" si="7"/>
        <v>-6.7999999999999972</v>
      </c>
      <c r="T81" s="40">
        <f t="shared" si="7"/>
        <v>-7.6999999999999993</v>
      </c>
      <c r="U81" s="40">
        <f t="shared" si="7"/>
        <v>13.14</v>
      </c>
      <c r="V81" s="40">
        <f t="shared" si="7"/>
        <v>13.650000000000006</v>
      </c>
      <c r="W81" s="40">
        <f t="shared" si="7"/>
        <v>13.079999999999998</v>
      </c>
      <c r="X81" s="40">
        <f t="shared" si="7"/>
        <v>2.9499999999999993</v>
      </c>
      <c r="Y81" s="40">
        <f t="shared" si="7"/>
        <v>12.150000000000006</v>
      </c>
      <c r="Z81" s="40">
        <f t="shared" si="7"/>
        <v>12.719999999999999</v>
      </c>
      <c r="AA81" s="40">
        <f t="shared" si="7"/>
        <v>6.9000000000000021</v>
      </c>
      <c r="AB81" s="41">
        <f t="shared" si="7"/>
        <v>13.149999999999999</v>
      </c>
    </row>
    <row r="82" spans="2:28" ht="17.25" thickTop="1" thickBot="1" x14ac:dyDescent="0.3">
      <c r="B82" s="42" t="str">
        <f t="shared" si="4"/>
        <v>09.08.2021</v>
      </c>
      <c r="C82" s="45">
        <f t="shared" si="5"/>
        <v>115.65</v>
      </c>
      <c r="D82" s="46">
        <f t="shared" si="6"/>
        <v>-79.669999999999987</v>
      </c>
      <c r="E82" s="51">
        <f t="shared" si="7"/>
        <v>-5.4699999999999989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5.41</v>
      </c>
      <c r="K82" s="40">
        <f t="shared" si="7"/>
        <v>8.43</v>
      </c>
      <c r="L82" s="40">
        <f t="shared" si="7"/>
        <v>8.7700000000000031</v>
      </c>
      <c r="M82" s="40">
        <f t="shared" si="7"/>
        <v>6.6300000000000026</v>
      </c>
      <c r="N82" s="40">
        <f t="shared" si="7"/>
        <v>-20.329999999999998</v>
      </c>
      <c r="O82" s="40">
        <f t="shared" si="7"/>
        <v>-9.82</v>
      </c>
      <c r="P82" s="40">
        <f t="shared" si="7"/>
        <v>9.6499999999999986</v>
      </c>
      <c r="Q82" s="40">
        <f t="shared" si="7"/>
        <v>13.43</v>
      </c>
      <c r="R82" s="40">
        <f t="shared" si="7"/>
        <v>-19.649999999999999</v>
      </c>
      <c r="S82" s="40">
        <f t="shared" si="7"/>
        <v>3.1799999999999997</v>
      </c>
      <c r="T82" s="40">
        <f t="shared" si="7"/>
        <v>-11.439999999999998</v>
      </c>
      <c r="U82" s="40">
        <f t="shared" si="7"/>
        <v>2.09</v>
      </c>
      <c r="V82" s="40">
        <f t="shared" si="7"/>
        <v>13.14</v>
      </c>
      <c r="W82" s="40">
        <f t="shared" si="7"/>
        <v>12.86</v>
      </c>
      <c r="X82" s="40">
        <f t="shared" si="7"/>
        <v>5.7899999999999991</v>
      </c>
      <c r="Y82" s="40">
        <f t="shared" si="7"/>
        <v>13.700000000000003</v>
      </c>
      <c r="Z82" s="40">
        <f t="shared" si="7"/>
        <v>-6.889999999999997</v>
      </c>
      <c r="AA82" s="40">
        <f t="shared" si="7"/>
        <v>12.57</v>
      </c>
      <c r="AB82" s="41">
        <f t="shared" si="7"/>
        <v>-6.07</v>
      </c>
    </row>
    <row r="83" spans="2:28" ht="17.25" thickTop="1" thickBot="1" x14ac:dyDescent="0.3">
      <c r="B83" s="42" t="str">
        <f t="shared" si="4"/>
        <v>10.08.2021</v>
      </c>
      <c r="C83" s="45">
        <f t="shared" si="5"/>
        <v>136.27999999999997</v>
      </c>
      <c r="D83" s="46">
        <f t="shared" si="6"/>
        <v>-82.210000000000008</v>
      </c>
      <c r="E83" s="51">
        <f t="shared" si="7"/>
        <v>1.9200000000000017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4.1000000000000014</v>
      </c>
      <c r="K83" s="40">
        <f t="shared" si="7"/>
        <v>7.5399999999999991</v>
      </c>
      <c r="L83" s="40">
        <f t="shared" si="7"/>
        <v>11.020000000000003</v>
      </c>
      <c r="M83" s="40">
        <f t="shared" si="7"/>
        <v>-1.3000000000000007</v>
      </c>
      <c r="N83" s="40">
        <f t="shared" si="7"/>
        <v>-1.0600000000000023</v>
      </c>
      <c r="O83" s="40">
        <f t="shared" si="7"/>
        <v>13.68</v>
      </c>
      <c r="P83" s="40">
        <f t="shared" si="7"/>
        <v>11.079999999999998</v>
      </c>
      <c r="Q83" s="40">
        <f t="shared" si="7"/>
        <v>12.719999999999999</v>
      </c>
      <c r="R83" s="40">
        <f t="shared" si="7"/>
        <v>13.189999999999998</v>
      </c>
      <c r="S83" s="40">
        <f t="shared" si="7"/>
        <v>14.380000000000003</v>
      </c>
      <c r="T83" s="40">
        <f t="shared" si="7"/>
        <v>14.379999999999995</v>
      </c>
      <c r="U83" s="40">
        <f t="shared" si="7"/>
        <v>14.240000000000002</v>
      </c>
      <c r="V83" s="40">
        <f t="shared" si="7"/>
        <v>14.079999999999998</v>
      </c>
      <c r="W83" s="40">
        <f t="shared" si="7"/>
        <v>3.9499999999999993</v>
      </c>
      <c r="X83" s="40">
        <f t="shared" si="7"/>
        <v>-18.529999999999998</v>
      </c>
      <c r="Y83" s="40">
        <f t="shared" si="7"/>
        <v>-17.09</v>
      </c>
      <c r="Z83" s="40">
        <f t="shared" si="7"/>
        <v>-18.510000000000002</v>
      </c>
      <c r="AA83" s="40">
        <f t="shared" si="7"/>
        <v>-9.6000000000000014</v>
      </c>
      <c r="AB83" s="41">
        <f t="shared" si="7"/>
        <v>-16.119999999999997</v>
      </c>
    </row>
    <row r="84" spans="2:28" ht="17.25" thickTop="1" thickBot="1" x14ac:dyDescent="0.3">
      <c r="B84" s="42" t="str">
        <f t="shared" si="4"/>
        <v>11.08.2021</v>
      </c>
      <c r="C84" s="45">
        <f t="shared" si="5"/>
        <v>164.12999999999997</v>
      </c>
      <c r="D84" s="46">
        <f t="shared" si="6"/>
        <v>-28.839999999999996</v>
      </c>
      <c r="E84" s="51">
        <f t="shared" si="7"/>
        <v>3.379999999999999</v>
      </c>
      <c r="F84" s="40">
        <f t="shared" si="7"/>
        <v>0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5.4600000000000009</v>
      </c>
      <c r="K84" s="40">
        <f t="shared" si="7"/>
        <v>9.7800000000000011</v>
      </c>
      <c r="L84" s="40">
        <f t="shared" si="7"/>
        <v>11.86</v>
      </c>
      <c r="M84" s="40">
        <f t="shared" si="7"/>
        <v>12.009999999999998</v>
      </c>
      <c r="N84" s="40">
        <f t="shared" si="7"/>
        <v>9.0100000000000016</v>
      </c>
      <c r="O84" s="40">
        <f t="shared" si="7"/>
        <v>14.060000000000002</v>
      </c>
      <c r="P84" s="40">
        <f t="shared" si="7"/>
        <v>13.430000000000007</v>
      </c>
      <c r="Q84" s="40">
        <f t="shared" si="7"/>
        <v>14.470000000000006</v>
      </c>
      <c r="R84" s="40">
        <f t="shared" si="7"/>
        <v>13.979999999999997</v>
      </c>
      <c r="S84" s="40">
        <f t="shared" si="7"/>
        <v>14.29</v>
      </c>
      <c r="T84" s="40">
        <f t="shared" si="7"/>
        <v>14.299999999999997</v>
      </c>
      <c r="U84" s="40">
        <f t="shared" si="7"/>
        <v>14.200000000000003</v>
      </c>
      <c r="V84" s="40">
        <f t="shared" si="7"/>
        <v>10.29</v>
      </c>
      <c r="W84" s="40">
        <f t="shared" si="7"/>
        <v>0.81000000000000227</v>
      </c>
      <c r="X84" s="40">
        <f t="shared" si="7"/>
        <v>-2.09</v>
      </c>
      <c r="Y84" s="40">
        <f t="shared" si="7"/>
        <v>2.8000000000000007</v>
      </c>
      <c r="Z84" s="40">
        <f t="shared" si="7"/>
        <v>-13.93</v>
      </c>
      <c r="AA84" s="40">
        <f t="shared" si="7"/>
        <v>-10.239999999999998</v>
      </c>
      <c r="AB84" s="41">
        <f t="shared" si="7"/>
        <v>-2.5799999999999983</v>
      </c>
    </row>
    <row r="85" spans="2:28" ht="17.25" thickTop="1" thickBot="1" x14ac:dyDescent="0.3">
      <c r="B85" s="42" t="str">
        <f t="shared" si="4"/>
        <v>12.08.2021</v>
      </c>
      <c r="C85" s="45">
        <f t="shared" si="5"/>
        <v>132.06</v>
      </c>
      <c r="D85" s="46">
        <f t="shared" si="6"/>
        <v>-66.559999999999988</v>
      </c>
      <c r="E85" s="51">
        <f t="shared" si="7"/>
        <v>-8.4499999999999993</v>
      </c>
      <c r="F85" s="40">
        <f t="shared" si="7"/>
        <v>-0.62000000000000099</v>
      </c>
      <c r="G85" s="40">
        <f t="shared" si="7"/>
        <v>8.5499999999999972</v>
      </c>
      <c r="H85" s="40">
        <f t="shared" si="7"/>
        <v>9.75</v>
      </c>
      <c r="I85" s="40">
        <f t="shared" si="7"/>
        <v>9.8400000000000034</v>
      </c>
      <c r="J85" s="40">
        <f t="shared" si="7"/>
        <v>-2.120000000000001</v>
      </c>
      <c r="K85" s="40">
        <f t="shared" si="7"/>
        <v>-2.75</v>
      </c>
      <c r="L85" s="40">
        <f t="shared" si="7"/>
        <v>2.8500000000000014</v>
      </c>
      <c r="M85" s="40">
        <f t="shared" si="7"/>
        <v>-6.9499999999999993</v>
      </c>
      <c r="N85" s="40">
        <f t="shared" si="7"/>
        <v>14.689999999999998</v>
      </c>
      <c r="O85" s="40">
        <f t="shared" si="7"/>
        <v>14.419999999999995</v>
      </c>
      <c r="P85" s="40">
        <f t="shared" si="7"/>
        <v>4.16</v>
      </c>
      <c r="Q85" s="40">
        <f t="shared" si="7"/>
        <v>16.590000000000003</v>
      </c>
      <c r="R85" s="40">
        <f t="shared" si="7"/>
        <v>16.399999999999999</v>
      </c>
      <c r="S85" s="40">
        <f t="shared" si="7"/>
        <v>11.07</v>
      </c>
      <c r="T85" s="40">
        <f t="shared" ref="T85:AB85" si="8">T15+T50</f>
        <v>-20.83</v>
      </c>
      <c r="U85" s="40">
        <f t="shared" si="8"/>
        <v>-0.26999999999999957</v>
      </c>
      <c r="V85" s="40">
        <f t="shared" si="8"/>
        <v>-3.3499999999999979</v>
      </c>
      <c r="W85" s="40">
        <f t="shared" si="8"/>
        <v>-20.41</v>
      </c>
      <c r="X85" s="40">
        <f t="shared" si="8"/>
        <v>2.860000000000003</v>
      </c>
      <c r="Y85" s="40">
        <f t="shared" si="8"/>
        <v>2.7300000000000004</v>
      </c>
      <c r="Z85" s="40">
        <f t="shared" si="8"/>
        <v>-0.81000000000000227</v>
      </c>
      <c r="AA85" s="40">
        <f t="shared" si="8"/>
        <v>1.4899999999999984</v>
      </c>
      <c r="AB85" s="41">
        <f t="shared" si="8"/>
        <v>16.660000000000004</v>
      </c>
    </row>
    <row r="86" spans="2:28" ht="17.25" thickTop="1" thickBot="1" x14ac:dyDescent="0.3">
      <c r="B86" s="42" t="str">
        <f t="shared" si="4"/>
        <v>13.08.2021</v>
      </c>
      <c r="C86" s="45">
        <f t="shared" si="5"/>
        <v>64.53</v>
      </c>
      <c r="D86" s="46">
        <f t="shared" si="6"/>
        <v>-82.44</v>
      </c>
      <c r="E86" s="51">
        <f t="shared" ref="E86:AB96" si="9">E16+E51</f>
        <v>9.5600000000000023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3.66</v>
      </c>
      <c r="K86" s="40">
        <f t="shared" si="9"/>
        <v>9.2100000000000009</v>
      </c>
      <c r="L86" s="40">
        <f t="shared" si="9"/>
        <v>0.87999999999999901</v>
      </c>
      <c r="M86" s="40">
        <f t="shared" si="9"/>
        <v>-9.2399999999999984</v>
      </c>
      <c r="N86" s="40">
        <f t="shared" si="9"/>
        <v>9.0600000000000023</v>
      </c>
      <c r="O86" s="40">
        <f t="shared" si="9"/>
        <v>13.54</v>
      </c>
      <c r="P86" s="40">
        <f t="shared" si="9"/>
        <v>4.68</v>
      </c>
      <c r="Q86" s="40">
        <f t="shared" si="9"/>
        <v>-1.9199999999999982</v>
      </c>
      <c r="R86" s="40">
        <f t="shared" si="9"/>
        <v>-13.239999999999998</v>
      </c>
      <c r="S86" s="40">
        <f t="shared" si="9"/>
        <v>12.89</v>
      </c>
      <c r="T86" s="40">
        <f t="shared" si="9"/>
        <v>-5.1499999999999986</v>
      </c>
      <c r="U86" s="40">
        <f t="shared" si="9"/>
        <v>-8.8800000000000026</v>
      </c>
      <c r="V86" s="40">
        <f t="shared" si="9"/>
        <v>-11.059999999999999</v>
      </c>
      <c r="W86" s="40">
        <f t="shared" si="9"/>
        <v>-10.23</v>
      </c>
      <c r="X86" s="40">
        <f t="shared" si="9"/>
        <v>-8.32</v>
      </c>
      <c r="Y86" s="40">
        <f t="shared" si="9"/>
        <v>1.0500000000000007</v>
      </c>
      <c r="Z86" s="40">
        <f t="shared" si="9"/>
        <v>-3.9499999999999993</v>
      </c>
      <c r="AA86" s="40">
        <f t="shared" si="9"/>
        <v>-2.5500000000000007</v>
      </c>
      <c r="AB86" s="41">
        <f t="shared" si="9"/>
        <v>-7.9000000000000021</v>
      </c>
    </row>
    <row r="87" spans="2:28" ht="17.25" thickTop="1" thickBot="1" x14ac:dyDescent="0.3">
      <c r="B87" s="42" t="str">
        <f t="shared" si="4"/>
        <v>14.08.2021</v>
      </c>
      <c r="C87" s="45">
        <f t="shared" si="5"/>
        <v>71.28</v>
      </c>
      <c r="D87" s="46">
        <f t="shared" si="6"/>
        <v>-98.920000000000016</v>
      </c>
      <c r="E87" s="39">
        <f t="shared" si="9"/>
        <v>7.8800000000000026</v>
      </c>
      <c r="F87" s="40">
        <f t="shared" si="9"/>
        <v>8.0200000000000031</v>
      </c>
      <c r="G87" s="40">
        <f t="shared" si="9"/>
        <v>4.43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0</v>
      </c>
      <c r="M87" s="40">
        <f t="shared" si="9"/>
        <v>-8.82</v>
      </c>
      <c r="N87" s="40">
        <f t="shared" si="9"/>
        <v>3.3200000000000003</v>
      </c>
      <c r="O87" s="40">
        <f t="shared" si="9"/>
        <v>10.090000000000003</v>
      </c>
      <c r="P87" s="40">
        <f t="shared" si="9"/>
        <v>7.9600000000000009</v>
      </c>
      <c r="Q87" s="40">
        <f t="shared" si="9"/>
        <v>12.219999999999999</v>
      </c>
      <c r="R87" s="40">
        <f t="shared" si="9"/>
        <v>11.71</v>
      </c>
      <c r="S87" s="40">
        <f t="shared" si="9"/>
        <v>5.6499999999999986</v>
      </c>
      <c r="T87" s="40">
        <f t="shared" si="9"/>
        <v>-20.25</v>
      </c>
      <c r="U87" s="40">
        <f t="shared" si="9"/>
        <v>-12.86</v>
      </c>
      <c r="V87" s="40">
        <f t="shared" si="9"/>
        <v>-4.9399999999999977</v>
      </c>
      <c r="W87" s="40">
        <f t="shared" si="9"/>
        <v>-10.020000000000003</v>
      </c>
      <c r="X87" s="40">
        <f t="shared" si="9"/>
        <v>-14.280000000000001</v>
      </c>
      <c r="Y87" s="40">
        <f t="shared" si="9"/>
        <v>-5.0800000000000018</v>
      </c>
      <c r="Z87" s="40">
        <f t="shared" si="9"/>
        <v>-9.870000000000001</v>
      </c>
      <c r="AA87" s="40">
        <f t="shared" si="9"/>
        <v>-10.899999999999999</v>
      </c>
      <c r="AB87" s="41">
        <f t="shared" si="9"/>
        <v>-1.8999999999999986</v>
      </c>
    </row>
    <row r="88" spans="2:28" ht="17.25" thickTop="1" thickBot="1" x14ac:dyDescent="0.3">
      <c r="B88" s="42" t="str">
        <f t="shared" si="4"/>
        <v>15.08.2021</v>
      </c>
      <c r="C88" s="45">
        <f t="shared" si="5"/>
        <v>76.389999999999986</v>
      </c>
      <c r="D88" s="46">
        <f t="shared" si="6"/>
        <v>-68.889999999999986</v>
      </c>
      <c r="E88" s="51">
        <f t="shared" si="9"/>
        <v>-4.4699999999999989</v>
      </c>
      <c r="F88" s="40">
        <f t="shared" si="9"/>
        <v>0</v>
      </c>
      <c r="G88" s="40">
        <f t="shared" si="9"/>
        <v>0</v>
      </c>
      <c r="H88" s="40">
        <f t="shared" si="9"/>
        <v>0</v>
      </c>
      <c r="I88" s="40">
        <f t="shared" si="9"/>
        <v>0</v>
      </c>
      <c r="J88" s="40">
        <f t="shared" si="9"/>
        <v>-2.9699999999999989</v>
      </c>
      <c r="K88" s="40">
        <f t="shared" si="9"/>
        <v>2.7100000000000009</v>
      </c>
      <c r="L88" s="40">
        <f t="shared" si="9"/>
        <v>10.89</v>
      </c>
      <c r="M88" s="40">
        <f t="shared" si="9"/>
        <v>-2.3299999999999983</v>
      </c>
      <c r="N88" s="40">
        <f t="shared" si="9"/>
        <v>-10.060000000000002</v>
      </c>
      <c r="O88" s="40">
        <f t="shared" si="9"/>
        <v>6.740000000000002</v>
      </c>
      <c r="P88" s="40">
        <f t="shared" si="9"/>
        <v>6.02</v>
      </c>
      <c r="Q88" s="40">
        <f t="shared" si="9"/>
        <v>7.0800000000000018</v>
      </c>
      <c r="R88" s="40">
        <f t="shared" si="9"/>
        <v>3.1799999999999997</v>
      </c>
      <c r="S88" s="40">
        <f t="shared" si="9"/>
        <v>4.1499999999999986</v>
      </c>
      <c r="T88" s="40">
        <f t="shared" si="9"/>
        <v>4.1500000000000021</v>
      </c>
      <c r="U88" s="40">
        <f t="shared" si="9"/>
        <v>10.549999999999997</v>
      </c>
      <c r="V88" s="40">
        <f t="shared" si="9"/>
        <v>12.880000000000003</v>
      </c>
      <c r="W88" s="40">
        <f t="shared" si="9"/>
        <v>2.6099999999999994</v>
      </c>
      <c r="X88" s="40">
        <f t="shared" si="9"/>
        <v>-13.349999999999998</v>
      </c>
      <c r="Y88" s="40">
        <f t="shared" si="9"/>
        <v>-17.200000000000003</v>
      </c>
      <c r="Z88" s="40">
        <f t="shared" si="9"/>
        <v>-0.30000000000000071</v>
      </c>
      <c r="AA88" s="40">
        <f t="shared" si="9"/>
        <v>5.43</v>
      </c>
      <c r="AB88" s="41">
        <f t="shared" si="9"/>
        <v>-18.21</v>
      </c>
    </row>
    <row r="89" spans="2:28" ht="17.25" thickTop="1" thickBot="1" x14ac:dyDescent="0.3">
      <c r="B89" s="42" t="str">
        <f t="shared" si="4"/>
        <v>16.08.2021</v>
      </c>
      <c r="C89" s="45">
        <f t="shared" si="5"/>
        <v>199.05</v>
      </c>
      <c r="D89" s="46">
        <f t="shared" si="6"/>
        <v>-17.2</v>
      </c>
      <c r="E89" s="51">
        <f t="shared" si="9"/>
        <v>4.2300000000000004</v>
      </c>
      <c r="F89" s="40">
        <f t="shared" si="9"/>
        <v>0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-8.5399999999999991</v>
      </c>
      <c r="N89" s="40">
        <f t="shared" si="9"/>
        <v>12.669999999999995</v>
      </c>
      <c r="O89" s="40">
        <f t="shared" si="9"/>
        <v>14.11</v>
      </c>
      <c r="P89" s="40">
        <f t="shared" si="9"/>
        <v>12.71</v>
      </c>
      <c r="Q89" s="40">
        <f t="shared" si="9"/>
        <v>16.07</v>
      </c>
      <c r="R89" s="40">
        <f t="shared" si="9"/>
        <v>16.72</v>
      </c>
      <c r="S89" s="40">
        <f t="shared" si="9"/>
        <v>16.350000000000001</v>
      </c>
      <c r="T89" s="40">
        <f t="shared" si="9"/>
        <v>12.909999999999997</v>
      </c>
      <c r="U89" s="40">
        <f t="shared" si="9"/>
        <v>10.419999999999995</v>
      </c>
      <c r="V89" s="40">
        <f t="shared" si="9"/>
        <v>12.93</v>
      </c>
      <c r="W89" s="40">
        <f t="shared" si="9"/>
        <v>14.770000000000003</v>
      </c>
      <c r="X89" s="40">
        <f t="shared" si="9"/>
        <v>-8.66</v>
      </c>
      <c r="Y89" s="40">
        <f t="shared" si="9"/>
        <v>14.829999999999998</v>
      </c>
      <c r="Z89" s="40">
        <f t="shared" si="9"/>
        <v>11.43</v>
      </c>
      <c r="AA89" s="40">
        <f t="shared" si="9"/>
        <v>12.920000000000002</v>
      </c>
      <c r="AB89" s="41">
        <f t="shared" si="9"/>
        <v>15.980000000000004</v>
      </c>
    </row>
    <row r="90" spans="2:28" ht="17.25" thickTop="1" thickBot="1" x14ac:dyDescent="0.3">
      <c r="B90" s="42" t="str">
        <f t="shared" si="4"/>
        <v>17.08.2021</v>
      </c>
      <c r="C90" s="45">
        <f t="shared" si="5"/>
        <v>65.97</v>
      </c>
      <c r="D90" s="46">
        <f t="shared" si="6"/>
        <v>-93.83</v>
      </c>
      <c r="E90" s="51">
        <f t="shared" si="9"/>
        <v>0.48999999999999844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0.56999999999999673</v>
      </c>
      <c r="P90" s="40">
        <f t="shared" si="9"/>
        <v>-18.53</v>
      </c>
      <c r="Q90" s="40">
        <f t="shared" si="9"/>
        <v>10.07</v>
      </c>
      <c r="R90" s="40">
        <f t="shared" si="9"/>
        <v>14.439999999999998</v>
      </c>
      <c r="S90" s="40">
        <f t="shared" si="9"/>
        <v>15.07</v>
      </c>
      <c r="T90" s="40">
        <f t="shared" si="9"/>
        <v>8.240000000000002</v>
      </c>
      <c r="U90" s="40">
        <f t="shared" si="9"/>
        <v>-21.55</v>
      </c>
      <c r="V90" s="40">
        <f t="shared" si="9"/>
        <v>-21.65</v>
      </c>
      <c r="W90" s="40">
        <f t="shared" si="9"/>
        <v>7.9199999999999982</v>
      </c>
      <c r="X90" s="40">
        <f t="shared" si="9"/>
        <v>-10.11</v>
      </c>
      <c r="Y90" s="40">
        <f t="shared" si="9"/>
        <v>7.5999999999999979</v>
      </c>
      <c r="Z90" s="40">
        <f t="shared" si="9"/>
        <v>1.5700000000000003</v>
      </c>
      <c r="AA90" s="40">
        <f t="shared" si="9"/>
        <v>-18.11</v>
      </c>
      <c r="AB90" s="41">
        <f t="shared" si="9"/>
        <v>-3.879999999999999</v>
      </c>
    </row>
    <row r="91" spans="2:28" ht="17.25" thickTop="1" thickBot="1" x14ac:dyDescent="0.3">
      <c r="B91" s="42" t="str">
        <f t="shared" si="4"/>
        <v>18.08.2021</v>
      </c>
      <c r="C91" s="45">
        <f t="shared" si="5"/>
        <v>65.22</v>
      </c>
      <c r="D91" s="46">
        <f t="shared" si="6"/>
        <v>-96.460000000000008</v>
      </c>
      <c r="E91" s="51">
        <f t="shared" si="9"/>
        <v>-4.379999999999999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-0.19999999999999929</v>
      </c>
      <c r="N91" s="40">
        <f t="shared" si="9"/>
        <v>-8.379999999999999</v>
      </c>
      <c r="O91" s="40">
        <f t="shared" si="9"/>
        <v>-6.120000000000001</v>
      </c>
      <c r="P91" s="40">
        <f t="shared" si="9"/>
        <v>13.689999999999998</v>
      </c>
      <c r="Q91" s="40">
        <f t="shared" si="9"/>
        <v>15.86</v>
      </c>
      <c r="R91" s="40">
        <f t="shared" si="9"/>
        <v>11.840000000000003</v>
      </c>
      <c r="S91" s="40">
        <f t="shared" si="9"/>
        <v>7.34</v>
      </c>
      <c r="T91" s="40">
        <f t="shared" si="9"/>
        <v>-13.559999999999999</v>
      </c>
      <c r="U91" s="40">
        <f t="shared" si="9"/>
        <v>-9.7000000000000028</v>
      </c>
      <c r="V91" s="40">
        <f t="shared" si="9"/>
        <v>11.729999999999997</v>
      </c>
      <c r="W91" s="40">
        <f t="shared" si="9"/>
        <v>-3.3900000000000006</v>
      </c>
      <c r="X91" s="40">
        <f t="shared" si="9"/>
        <v>-18.240000000000002</v>
      </c>
      <c r="Y91" s="40">
        <f t="shared" si="9"/>
        <v>4.759999999999998</v>
      </c>
      <c r="Z91" s="40">
        <f t="shared" si="9"/>
        <v>-13.41</v>
      </c>
      <c r="AA91" s="40">
        <f t="shared" si="9"/>
        <v>-12.34</v>
      </c>
      <c r="AB91" s="41">
        <f t="shared" si="9"/>
        <v>-6.7399999999999984</v>
      </c>
    </row>
    <row r="92" spans="2:28" ht="17.25" thickTop="1" thickBot="1" x14ac:dyDescent="0.3">
      <c r="B92" s="42" t="str">
        <f t="shared" si="4"/>
        <v>19.08.2021</v>
      </c>
      <c r="C92" s="45">
        <f t="shared" si="5"/>
        <v>73.639999999999986</v>
      </c>
      <c r="D92" s="46">
        <f t="shared" si="6"/>
        <v>-36.510000000000005</v>
      </c>
      <c r="E92" s="51">
        <f t="shared" si="9"/>
        <v>10.11</v>
      </c>
      <c r="F92" s="40">
        <f t="shared" si="9"/>
        <v>0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-9.4200000000000017</v>
      </c>
      <c r="N92" s="40">
        <f t="shared" si="9"/>
        <v>0.18999999999999773</v>
      </c>
      <c r="O92" s="40">
        <f t="shared" si="9"/>
        <v>2.25</v>
      </c>
      <c r="P92" s="40">
        <f t="shared" si="9"/>
        <v>-4.629999999999999</v>
      </c>
      <c r="Q92" s="40">
        <f t="shared" si="9"/>
        <v>-1.9000000000000021</v>
      </c>
      <c r="R92" s="40">
        <f t="shared" si="9"/>
        <v>3.3299999999999983</v>
      </c>
      <c r="S92" s="40">
        <f t="shared" si="9"/>
        <v>-3.6099999999999994</v>
      </c>
      <c r="T92" s="40">
        <f t="shared" si="9"/>
        <v>-3.9200000000000017</v>
      </c>
      <c r="U92" s="40">
        <f t="shared" si="9"/>
        <v>17.509999999999998</v>
      </c>
      <c r="V92" s="40">
        <f t="shared" si="9"/>
        <v>17.11</v>
      </c>
      <c r="W92" s="40">
        <f t="shared" si="9"/>
        <v>-10.020000000000003</v>
      </c>
      <c r="X92" s="40">
        <f t="shared" si="9"/>
        <v>8.9700000000000024</v>
      </c>
      <c r="Y92" s="40">
        <f t="shared" si="9"/>
        <v>11.79</v>
      </c>
      <c r="Z92" s="40">
        <f t="shared" si="9"/>
        <v>-1.3299999999999983</v>
      </c>
      <c r="AA92" s="40">
        <f t="shared" si="9"/>
        <v>2.3800000000000026</v>
      </c>
      <c r="AB92" s="41">
        <f t="shared" si="9"/>
        <v>-1.6799999999999997</v>
      </c>
    </row>
    <row r="93" spans="2:28" ht="17.25" thickTop="1" thickBot="1" x14ac:dyDescent="0.3">
      <c r="B93" s="42" t="str">
        <f t="shared" si="4"/>
        <v>20.08.2021</v>
      </c>
      <c r="C93" s="45">
        <f t="shared" si="5"/>
        <v>139.35999999999999</v>
      </c>
      <c r="D93" s="46">
        <f t="shared" si="6"/>
        <v>-63.129999999999995</v>
      </c>
      <c r="E93" s="51">
        <f t="shared" si="9"/>
        <v>3.1400000000000006</v>
      </c>
      <c r="F93" s="40">
        <f t="shared" si="9"/>
        <v>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-1.5599999999999987</v>
      </c>
      <c r="K93" s="40">
        <f t="shared" si="9"/>
        <v>2.5199999999999996</v>
      </c>
      <c r="L93" s="40">
        <f t="shared" si="9"/>
        <v>9.4200000000000017</v>
      </c>
      <c r="M93" s="40">
        <f t="shared" si="9"/>
        <v>6.7999999999999972</v>
      </c>
      <c r="N93" s="40">
        <f t="shared" si="9"/>
        <v>2.7200000000000024</v>
      </c>
      <c r="O93" s="40">
        <f t="shared" si="9"/>
        <v>-12.96</v>
      </c>
      <c r="P93" s="40">
        <f t="shared" si="9"/>
        <v>-18.940000000000001</v>
      </c>
      <c r="Q93" s="40">
        <f t="shared" si="9"/>
        <v>13.560000000000002</v>
      </c>
      <c r="R93" s="40">
        <f t="shared" si="9"/>
        <v>11.799999999999997</v>
      </c>
      <c r="S93" s="40">
        <f t="shared" si="9"/>
        <v>-3.9199999999999982</v>
      </c>
      <c r="T93" s="40">
        <f t="shared" si="9"/>
        <v>-4.9699999999999989</v>
      </c>
      <c r="U93" s="40">
        <f t="shared" si="9"/>
        <v>1.4499999999999993</v>
      </c>
      <c r="V93" s="40">
        <f t="shared" si="9"/>
        <v>8.8999999999999986</v>
      </c>
      <c r="W93" s="40">
        <f t="shared" si="9"/>
        <v>17.579999999999998</v>
      </c>
      <c r="X93" s="40">
        <f t="shared" si="9"/>
        <v>14.009999999999998</v>
      </c>
      <c r="Y93" s="40">
        <f t="shared" si="9"/>
        <v>17.93</v>
      </c>
      <c r="Z93" s="40">
        <f t="shared" si="9"/>
        <v>14.18</v>
      </c>
      <c r="AA93" s="40">
        <f t="shared" si="9"/>
        <v>-20.78</v>
      </c>
      <c r="AB93" s="41">
        <f t="shared" si="9"/>
        <v>15.350000000000001</v>
      </c>
    </row>
    <row r="94" spans="2:28" ht="17.25" thickTop="1" thickBot="1" x14ac:dyDescent="0.3">
      <c r="B94" s="42" t="str">
        <f t="shared" si="4"/>
        <v>21.08.2021</v>
      </c>
      <c r="C94" s="45">
        <f t="shared" si="5"/>
        <v>85.07</v>
      </c>
      <c r="D94" s="46">
        <f t="shared" si="6"/>
        <v>-85.410000000000011</v>
      </c>
      <c r="E94" s="51">
        <f t="shared" si="9"/>
        <v>4.2399999999999984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0</v>
      </c>
      <c r="M94" s="40">
        <f t="shared" si="9"/>
        <v>3.25</v>
      </c>
      <c r="N94" s="40">
        <f t="shared" si="9"/>
        <v>19.96</v>
      </c>
      <c r="O94" s="40">
        <f t="shared" si="9"/>
        <v>21.57</v>
      </c>
      <c r="P94" s="40">
        <f t="shared" si="9"/>
        <v>14.82</v>
      </c>
      <c r="Q94" s="40">
        <f t="shared" si="9"/>
        <v>-6.0800000000000018</v>
      </c>
      <c r="R94" s="40">
        <f t="shared" si="9"/>
        <v>-10.899999999999999</v>
      </c>
      <c r="S94" s="40">
        <f t="shared" si="9"/>
        <v>-2.3300000000000018</v>
      </c>
      <c r="T94" s="40">
        <f t="shared" si="9"/>
        <v>-20.89</v>
      </c>
      <c r="U94" s="40">
        <f t="shared" si="9"/>
        <v>-7.3599999999999994</v>
      </c>
      <c r="V94" s="40">
        <f t="shared" si="9"/>
        <v>6.8000000000000007</v>
      </c>
      <c r="W94" s="40">
        <f t="shared" si="9"/>
        <v>7.490000000000002</v>
      </c>
      <c r="X94" s="40">
        <f t="shared" si="9"/>
        <v>6.9400000000000013</v>
      </c>
      <c r="Y94" s="40">
        <f t="shared" si="9"/>
        <v>-5.9200000000000017</v>
      </c>
      <c r="Z94" s="40">
        <f t="shared" si="9"/>
        <v>-12.560000000000002</v>
      </c>
      <c r="AA94" s="40">
        <f t="shared" si="9"/>
        <v>-2.8300000000000018</v>
      </c>
      <c r="AB94" s="41">
        <f t="shared" si="9"/>
        <v>-16.540000000000003</v>
      </c>
    </row>
    <row r="95" spans="2:28" ht="17.25" thickTop="1" thickBot="1" x14ac:dyDescent="0.3">
      <c r="B95" s="42" t="str">
        <f t="shared" si="4"/>
        <v>22.08.2021</v>
      </c>
      <c r="C95" s="45">
        <f t="shared" si="5"/>
        <v>68.290000000000006</v>
      </c>
      <c r="D95" s="46">
        <f t="shared" si="6"/>
        <v>-83.330000000000013</v>
      </c>
      <c r="E95" s="51">
        <f t="shared" si="9"/>
        <v>-1.8900000000000006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-9.48</v>
      </c>
      <c r="K95" s="40">
        <f t="shared" si="9"/>
        <v>-9.9899999999999984</v>
      </c>
      <c r="L95" s="40">
        <f t="shared" si="9"/>
        <v>-2.5799999999999983</v>
      </c>
      <c r="M95" s="40">
        <f t="shared" si="9"/>
        <v>1</v>
      </c>
      <c r="N95" s="40">
        <f t="shared" si="9"/>
        <v>10.780000000000001</v>
      </c>
      <c r="O95" s="40">
        <f t="shared" si="9"/>
        <v>14.280000000000001</v>
      </c>
      <c r="P95" s="40">
        <f t="shared" si="9"/>
        <v>7.16</v>
      </c>
      <c r="Q95" s="40">
        <f t="shared" si="9"/>
        <v>18.21</v>
      </c>
      <c r="R95" s="40">
        <f t="shared" si="9"/>
        <v>2.3500000000000014</v>
      </c>
      <c r="S95" s="40">
        <f t="shared" si="9"/>
        <v>-9.5600000000000023</v>
      </c>
      <c r="T95" s="40">
        <f t="shared" si="9"/>
        <v>-14.21</v>
      </c>
      <c r="U95" s="40">
        <f t="shared" si="9"/>
        <v>-16.190000000000001</v>
      </c>
      <c r="V95" s="40">
        <f t="shared" si="9"/>
        <v>-15.809999999999999</v>
      </c>
      <c r="W95" s="40">
        <f t="shared" si="9"/>
        <v>-3</v>
      </c>
      <c r="X95" s="40">
        <f t="shared" si="9"/>
        <v>0.69999999999999929</v>
      </c>
      <c r="Y95" s="40">
        <f t="shared" si="9"/>
        <v>-0.62000000000000099</v>
      </c>
      <c r="Z95" s="40">
        <f t="shared" si="9"/>
        <v>2.4199999999999982</v>
      </c>
      <c r="AA95" s="40">
        <f t="shared" si="9"/>
        <v>11.39</v>
      </c>
      <c r="AB95" s="41">
        <f t="shared" si="9"/>
        <v>0</v>
      </c>
    </row>
    <row r="96" spans="2:28" ht="17.25" thickTop="1" thickBot="1" x14ac:dyDescent="0.3">
      <c r="B96" s="42" t="str">
        <f t="shared" si="4"/>
        <v>23.08.2021</v>
      </c>
      <c r="C96" s="45">
        <f t="shared" si="5"/>
        <v>140.5</v>
      </c>
      <c r="D96" s="46">
        <f t="shared" si="6"/>
        <v>-8.4399999999999977</v>
      </c>
      <c r="E96" s="51">
        <f t="shared" si="9"/>
        <v>0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2.6700000000000017</v>
      </c>
      <c r="K96" s="40">
        <f t="shared" si="9"/>
        <v>9.7000000000000028</v>
      </c>
      <c r="L96" s="40">
        <f t="shared" si="9"/>
        <v>9.6300000000000026</v>
      </c>
      <c r="M96" s="40">
        <f t="shared" si="9"/>
        <v>9.9699999999999989</v>
      </c>
      <c r="N96" s="40">
        <f t="shared" si="9"/>
        <v>0.12999999999999901</v>
      </c>
      <c r="O96" s="40">
        <f t="shared" si="9"/>
        <v>9.1899999999999977</v>
      </c>
      <c r="P96" s="40">
        <f t="shared" si="9"/>
        <v>1.7300000000000004</v>
      </c>
      <c r="Q96" s="40">
        <f t="shared" si="9"/>
        <v>22.57</v>
      </c>
      <c r="R96" s="40">
        <f t="shared" si="9"/>
        <v>6.98</v>
      </c>
      <c r="S96" s="40">
        <f t="shared" si="9"/>
        <v>-6.34</v>
      </c>
      <c r="T96" s="40">
        <f t="shared" ref="T96:AB96" si="10">T26+T61</f>
        <v>6.629999999999999</v>
      </c>
      <c r="U96" s="40">
        <f t="shared" si="10"/>
        <v>18.170000000000002</v>
      </c>
      <c r="V96" s="40">
        <f t="shared" si="10"/>
        <v>17.53</v>
      </c>
      <c r="W96" s="40">
        <f t="shared" si="10"/>
        <v>13.099999999999994</v>
      </c>
      <c r="X96" s="40">
        <f t="shared" si="10"/>
        <v>5.379999999999999</v>
      </c>
      <c r="Y96" s="40">
        <f t="shared" si="10"/>
        <v>1.1300000000000026</v>
      </c>
      <c r="Z96" s="40">
        <f t="shared" si="10"/>
        <v>-1.879999999999999</v>
      </c>
      <c r="AA96" s="40">
        <f t="shared" si="10"/>
        <v>5.990000000000002</v>
      </c>
      <c r="AB96" s="41">
        <f t="shared" si="10"/>
        <v>-0.21999999999999886</v>
      </c>
    </row>
    <row r="97" spans="2:28" ht="17.25" thickTop="1" thickBot="1" x14ac:dyDescent="0.3">
      <c r="B97" s="42" t="str">
        <f t="shared" si="4"/>
        <v>24.08.2021</v>
      </c>
      <c r="C97" s="45">
        <f t="shared" si="5"/>
        <v>118.43</v>
      </c>
      <c r="D97" s="46">
        <f t="shared" si="6"/>
        <v>-69.300000000000011</v>
      </c>
      <c r="E97" s="51">
        <f t="shared" ref="E97:AB104" si="11">E27+E62</f>
        <v>0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0</v>
      </c>
      <c r="O97" s="40">
        <f t="shared" si="11"/>
        <v>-10.07</v>
      </c>
      <c r="P97" s="40">
        <f t="shared" si="11"/>
        <v>-21.05</v>
      </c>
      <c r="Q97" s="40">
        <f t="shared" si="11"/>
        <v>13.530000000000001</v>
      </c>
      <c r="R97" s="40">
        <f t="shared" si="11"/>
        <v>18.299999999999997</v>
      </c>
      <c r="S97" s="40">
        <f t="shared" si="11"/>
        <v>19.369999999999997</v>
      </c>
      <c r="T97" s="40">
        <f t="shared" si="11"/>
        <v>-1.6499999999999986</v>
      </c>
      <c r="U97" s="40">
        <f t="shared" si="11"/>
        <v>-8.5599999999999987</v>
      </c>
      <c r="V97" s="40">
        <f t="shared" si="11"/>
        <v>18.880000000000003</v>
      </c>
      <c r="W97" s="40">
        <f t="shared" si="11"/>
        <v>1.1499999999999986</v>
      </c>
      <c r="X97" s="40">
        <f t="shared" si="11"/>
        <v>18.990000000000002</v>
      </c>
      <c r="Y97" s="40">
        <f t="shared" si="11"/>
        <v>18.420000000000002</v>
      </c>
      <c r="Z97" s="40">
        <f t="shared" si="11"/>
        <v>-19.73</v>
      </c>
      <c r="AA97" s="40">
        <f t="shared" si="11"/>
        <v>9.7899999999999991</v>
      </c>
      <c r="AB97" s="41">
        <f t="shared" si="11"/>
        <v>-8.240000000000002</v>
      </c>
    </row>
    <row r="98" spans="2:28" ht="17.25" thickTop="1" thickBot="1" x14ac:dyDescent="0.3">
      <c r="B98" s="42" t="str">
        <f t="shared" si="4"/>
        <v>25.08.2021</v>
      </c>
      <c r="C98" s="45">
        <f t="shared" si="5"/>
        <v>96.34</v>
      </c>
      <c r="D98" s="46">
        <f t="shared" si="6"/>
        <v>-54.47</v>
      </c>
      <c r="E98" s="51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-5.8000000000000007</v>
      </c>
      <c r="L98" s="40">
        <f t="shared" si="11"/>
        <v>10.32</v>
      </c>
      <c r="M98" s="40">
        <f t="shared" si="11"/>
        <v>9.2999999999999972</v>
      </c>
      <c r="N98" s="40">
        <f t="shared" si="11"/>
        <v>-3.8900000000000006</v>
      </c>
      <c r="O98" s="40">
        <f t="shared" si="11"/>
        <v>7.2999999999999972</v>
      </c>
      <c r="P98" s="40">
        <f t="shared" si="11"/>
        <v>-2.66</v>
      </c>
      <c r="Q98" s="40">
        <f t="shared" si="11"/>
        <v>16.21</v>
      </c>
      <c r="R98" s="40">
        <f t="shared" si="11"/>
        <v>18.230000000000004</v>
      </c>
      <c r="S98" s="40">
        <f t="shared" si="11"/>
        <v>16.25</v>
      </c>
      <c r="T98" s="40">
        <f t="shared" si="11"/>
        <v>5.57</v>
      </c>
      <c r="U98" s="40">
        <f t="shared" si="11"/>
        <v>-5.3699999999999974</v>
      </c>
      <c r="V98" s="40">
        <f t="shared" si="11"/>
        <v>-9.4699999999999989</v>
      </c>
      <c r="W98" s="40">
        <f t="shared" si="11"/>
        <v>-14.66</v>
      </c>
      <c r="X98" s="40">
        <f t="shared" si="11"/>
        <v>12.029999999999994</v>
      </c>
      <c r="Y98" s="40">
        <f t="shared" si="11"/>
        <v>1.1300000000000026</v>
      </c>
      <c r="Z98" s="40">
        <f t="shared" si="11"/>
        <v>-5.3599999999999994</v>
      </c>
      <c r="AA98" s="40">
        <f t="shared" si="11"/>
        <v>-4.1700000000000017</v>
      </c>
      <c r="AB98" s="41">
        <f t="shared" si="11"/>
        <v>-3.09</v>
      </c>
    </row>
    <row r="99" spans="2:28" ht="17.25" thickTop="1" thickBot="1" x14ac:dyDescent="0.3">
      <c r="B99" s="42" t="str">
        <f t="shared" si="4"/>
        <v>26.08.2021</v>
      </c>
      <c r="C99" s="45">
        <f t="shared" si="5"/>
        <v>79.679999999999978</v>
      </c>
      <c r="D99" s="46">
        <f t="shared" si="6"/>
        <v>-85.669999999999987</v>
      </c>
      <c r="E99" s="51">
        <f t="shared" si="11"/>
        <v>0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2.5799999999999983</v>
      </c>
      <c r="M99" s="40">
        <f t="shared" si="11"/>
        <v>6.75</v>
      </c>
      <c r="N99" s="40">
        <f t="shared" si="11"/>
        <v>5.7800000000000011</v>
      </c>
      <c r="O99" s="40">
        <f t="shared" si="11"/>
        <v>6.2000000000000028</v>
      </c>
      <c r="P99" s="40">
        <f t="shared" si="11"/>
        <v>-14.420000000000002</v>
      </c>
      <c r="Q99" s="40">
        <f t="shared" si="11"/>
        <v>-20.83</v>
      </c>
      <c r="R99" s="40">
        <f t="shared" si="11"/>
        <v>-11.329999999999998</v>
      </c>
      <c r="S99" s="40">
        <f t="shared" si="11"/>
        <v>-19.739999999999998</v>
      </c>
      <c r="T99" s="40">
        <f t="shared" si="11"/>
        <v>-9.41</v>
      </c>
      <c r="U99" s="40">
        <f t="shared" si="11"/>
        <v>1.8299999999999983</v>
      </c>
      <c r="V99" s="40">
        <f t="shared" si="11"/>
        <v>15.149999999999999</v>
      </c>
      <c r="W99" s="40">
        <f t="shared" si="11"/>
        <v>16.979999999999997</v>
      </c>
      <c r="X99" s="40">
        <f t="shared" si="11"/>
        <v>9.649999999999995</v>
      </c>
      <c r="Y99" s="40">
        <f t="shared" si="11"/>
        <v>2.379999999999999</v>
      </c>
      <c r="Z99" s="40">
        <f t="shared" si="11"/>
        <v>-6.2100000000000009</v>
      </c>
      <c r="AA99" s="40">
        <f t="shared" si="11"/>
        <v>12.380000000000003</v>
      </c>
      <c r="AB99" s="41">
        <f t="shared" si="11"/>
        <v>-3.7299999999999969</v>
      </c>
    </row>
    <row r="100" spans="2:28" ht="17.25" thickTop="1" thickBot="1" x14ac:dyDescent="0.3">
      <c r="B100" s="42" t="str">
        <f t="shared" si="4"/>
        <v>27.08.2021</v>
      </c>
      <c r="C100" s="45">
        <f t="shared" si="5"/>
        <v>112.94999999999997</v>
      </c>
      <c r="D100" s="46">
        <f t="shared" si="6"/>
        <v>-35.04</v>
      </c>
      <c r="E100" s="51">
        <f t="shared" si="11"/>
        <v>0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0</v>
      </c>
      <c r="N100" s="40">
        <f t="shared" si="11"/>
        <v>0</v>
      </c>
      <c r="O100" s="40">
        <f t="shared" si="11"/>
        <v>-8.3999999999999986</v>
      </c>
      <c r="P100" s="40">
        <f t="shared" si="11"/>
        <v>7.5499999999999972</v>
      </c>
      <c r="Q100" s="40">
        <f t="shared" si="11"/>
        <v>17.920000000000002</v>
      </c>
      <c r="R100" s="40">
        <f t="shared" si="11"/>
        <v>18.409999999999997</v>
      </c>
      <c r="S100" s="40">
        <f t="shared" si="11"/>
        <v>15.259999999999998</v>
      </c>
      <c r="T100" s="40">
        <f t="shared" si="11"/>
        <v>-11.91</v>
      </c>
      <c r="U100" s="40">
        <f t="shared" si="11"/>
        <v>-6.73</v>
      </c>
      <c r="V100" s="40">
        <f t="shared" si="11"/>
        <v>19.53</v>
      </c>
      <c r="W100" s="40">
        <f t="shared" si="11"/>
        <v>12.009999999999998</v>
      </c>
      <c r="X100" s="40">
        <f t="shared" si="11"/>
        <v>15.409999999999997</v>
      </c>
      <c r="Y100" s="40">
        <f t="shared" si="11"/>
        <v>-2.84</v>
      </c>
      <c r="Z100" s="40">
        <f t="shared" si="11"/>
        <v>3.4200000000000017</v>
      </c>
      <c r="AA100" s="40">
        <f t="shared" si="11"/>
        <v>-5.16</v>
      </c>
      <c r="AB100" s="41">
        <f t="shared" si="11"/>
        <v>3.4400000000000013</v>
      </c>
    </row>
    <row r="101" spans="2:28" ht="17.25" thickTop="1" thickBot="1" x14ac:dyDescent="0.3">
      <c r="B101" s="42" t="str">
        <f t="shared" si="4"/>
        <v>28.08.2021</v>
      </c>
      <c r="C101" s="45">
        <f t="shared" si="5"/>
        <v>31.669999999999995</v>
      </c>
      <c r="D101" s="46">
        <f t="shared" si="6"/>
        <v>-96.64</v>
      </c>
      <c r="E101" s="51">
        <f t="shared" si="11"/>
        <v>0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0</v>
      </c>
      <c r="O101" s="40">
        <f t="shared" si="11"/>
        <v>-2.7699999999999996</v>
      </c>
      <c r="P101" s="40">
        <f t="shared" si="11"/>
        <v>-9.0999999999999979</v>
      </c>
      <c r="Q101" s="40">
        <f t="shared" si="11"/>
        <v>-11.55</v>
      </c>
      <c r="R101" s="40">
        <f t="shared" si="11"/>
        <v>-19.55</v>
      </c>
      <c r="S101" s="40">
        <f t="shared" si="11"/>
        <v>-16.290000000000003</v>
      </c>
      <c r="T101" s="40">
        <f t="shared" si="11"/>
        <v>-8.8300000000000018</v>
      </c>
      <c r="U101" s="40">
        <f t="shared" si="11"/>
        <v>17.939999999999998</v>
      </c>
      <c r="V101" s="40">
        <f t="shared" si="11"/>
        <v>2.4499999999999993</v>
      </c>
      <c r="W101" s="40">
        <f t="shared" si="11"/>
        <v>-6.66</v>
      </c>
      <c r="X101" s="40">
        <f t="shared" si="11"/>
        <v>-12.450000000000003</v>
      </c>
      <c r="Y101" s="40">
        <f t="shared" si="11"/>
        <v>-9.4400000000000013</v>
      </c>
      <c r="Z101" s="40">
        <f t="shared" si="11"/>
        <v>1.5</v>
      </c>
      <c r="AA101" s="40">
        <f t="shared" si="11"/>
        <v>0.41000000000000014</v>
      </c>
      <c r="AB101" s="41">
        <f t="shared" si="11"/>
        <v>9.3699999999999974</v>
      </c>
    </row>
    <row r="102" spans="2:28" ht="17.25" thickTop="1" thickBot="1" x14ac:dyDescent="0.3">
      <c r="B102" s="42" t="str">
        <f>B67</f>
        <v>29.08.2021</v>
      </c>
      <c r="C102" s="45">
        <f t="shared" si="5"/>
        <v>8.3000000000000007</v>
      </c>
      <c r="D102" s="46">
        <f t="shared" si="6"/>
        <v>-207.09000000000003</v>
      </c>
      <c r="E102" s="51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6.0799999999999983</v>
      </c>
      <c r="M102" s="40">
        <f t="shared" si="11"/>
        <v>-4.34</v>
      </c>
      <c r="N102" s="40">
        <f t="shared" si="11"/>
        <v>2.2200000000000024</v>
      </c>
      <c r="O102" s="40">
        <f t="shared" si="11"/>
        <v>-13.030000000000001</v>
      </c>
      <c r="P102" s="40">
        <f t="shared" si="11"/>
        <v>-11.82</v>
      </c>
      <c r="Q102" s="40">
        <f t="shared" si="11"/>
        <v>-19.18</v>
      </c>
      <c r="R102" s="40">
        <f t="shared" si="11"/>
        <v>-13.240000000000002</v>
      </c>
      <c r="S102" s="40">
        <f t="shared" si="11"/>
        <v>-17.27</v>
      </c>
      <c r="T102" s="40">
        <f t="shared" si="11"/>
        <v>-15.190000000000001</v>
      </c>
      <c r="U102" s="40">
        <f t="shared" si="11"/>
        <v>-14.030000000000001</v>
      </c>
      <c r="V102" s="40">
        <f t="shared" si="11"/>
        <v>-16.079999999999998</v>
      </c>
      <c r="W102" s="40">
        <f t="shared" si="11"/>
        <v>-9.9699999999999989</v>
      </c>
      <c r="X102" s="40">
        <f t="shared" si="11"/>
        <v>-13.440000000000001</v>
      </c>
      <c r="Y102" s="40">
        <f t="shared" si="11"/>
        <v>-18.87</v>
      </c>
      <c r="Z102" s="40">
        <f t="shared" si="11"/>
        <v>-20.71</v>
      </c>
      <c r="AA102" s="40">
        <f t="shared" si="11"/>
        <v>-19.21</v>
      </c>
      <c r="AB102" s="41">
        <f t="shared" si="11"/>
        <v>-0.71000000000000085</v>
      </c>
    </row>
    <row r="103" spans="2:28" ht="17.25" thickTop="1" thickBot="1" x14ac:dyDescent="0.3">
      <c r="B103" s="42" t="str">
        <f t="shared" si="4"/>
        <v>30.08.2021</v>
      </c>
      <c r="C103" s="45">
        <f t="shared" si="5"/>
        <v>39.739999999999995</v>
      </c>
      <c r="D103" s="46">
        <f t="shared" si="6"/>
        <v>-88.850000000000009</v>
      </c>
      <c r="E103" s="51">
        <f t="shared" si="11"/>
        <v>0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-4.0399999999999991</v>
      </c>
      <c r="P103" s="40">
        <f t="shared" si="11"/>
        <v>-12.93</v>
      </c>
      <c r="Q103" s="40">
        <f t="shared" si="11"/>
        <v>6.18</v>
      </c>
      <c r="R103" s="40">
        <f t="shared" si="11"/>
        <v>-17</v>
      </c>
      <c r="S103" s="40">
        <f t="shared" si="11"/>
        <v>-21.009999999999998</v>
      </c>
      <c r="T103" s="40">
        <f t="shared" si="11"/>
        <v>-7.1099999999999994</v>
      </c>
      <c r="U103" s="40">
        <f t="shared" si="11"/>
        <v>-4.6899999999999977</v>
      </c>
      <c r="V103" s="40">
        <f t="shared" si="11"/>
        <v>-2.6799999999999997</v>
      </c>
      <c r="W103" s="40">
        <f t="shared" si="11"/>
        <v>7.43</v>
      </c>
      <c r="X103" s="40">
        <f t="shared" si="11"/>
        <v>6.7100000000000009</v>
      </c>
      <c r="Y103" s="40">
        <f t="shared" si="11"/>
        <v>0.53000000000000114</v>
      </c>
      <c r="Z103" s="40">
        <f t="shared" si="11"/>
        <v>-19.39</v>
      </c>
      <c r="AA103" s="40">
        <f t="shared" si="11"/>
        <v>8.389999999999997</v>
      </c>
      <c r="AB103" s="41">
        <f t="shared" si="11"/>
        <v>10.5</v>
      </c>
    </row>
    <row r="104" spans="2:28" ht="16.5" thickTop="1" x14ac:dyDescent="0.25">
      <c r="B104" s="43" t="str">
        <f t="shared" si="4"/>
        <v>31.08.2021</v>
      </c>
      <c r="C104" s="53">
        <f t="shared" si="5"/>
        <v>40.539999999999992</v>
      </c>
      <c r="D104" s="54">
        <f t="shared" si="6"/>
        <v>-105.52999999999999</v>
      </c>
      <c r="E104" s="55">
        <f t="shared" si="11"/>
        <v>0</v>
      </c>
      <c r="F104" s="56">
        <f t="shared" si="11"/>
        <v>0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0</v>
      </c>
      <c r="O104" s="56">
        <f t="shared" si="11"/>
        <v>7.2999999999999972</v>
      </c>
      <c r="P104" s="56">
        <f t="shared" si="11"/>
        <v>-6.9699999999999989</v>
      </c>
      <c r="Q104" s="56">
        <f t="shared" si="11"/>
        <v>-10.41</v>
      </c>
      <c r="R104" s="56">
        <f t="shared" si="11"/>
        <v>-20.95</v>
      </c>
      <c r="S104" s="56">
        <f t="shared" si="11"/>
        <v>-21.05</v>
      </c>
      <c r="T104" s="56">
        <f t="shared" si="11"/>
        <v>-21.05</v>
      </c>
      <c r="U104" s="56">
        <f t="shared" si="11"/>
        <v>-14.41</v>
      </c>
      <c r="V104" s="56">
        <f t="shared" si="11"/>
        <v>-3.1400000000000006</v>
      </c>
      <c r="W104" s="56">
        <f t="shared" si="11"/>
        <v>6.32</v>
      </c>
      <c r="X104" s="56">
        <f t="shared" si="11"/>
        <v>3.759999999999998</v>
      </c>
      <c r="Y104" s="56">
        <f t="shared" si="11"/>
        <v>-7.5500000000000007</v>
      </c>
      <c r="Z104" s="56">
        <f t="shared" si="11"/>
        <v>1.870000000000001</v>
      </c>
      <c r="AA104" s="56">
        <f t="shared" si="11"/>
        <v>9.3500000000000014</v>
      </c>
      <c r="AB104" s="57">
        <f t="shared" si="11"/>
        <v>11.939999999999998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CB58-7DB0-4EDE-897F-3228A2A81E3D}">
  <sheetPr codeName="Sheet4"/>
  <dimension ref="B2:AG105"/>
  <sheetViews>
    <sheetView zoomScale="85" zoomScaleNormal="85" workbookViewId="0">
      <selection activeCell="E16" sqref="E16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01.08.2021</v>
      </c>
      <c r="C4" s="73">
        <f>SUM(E4:AB4)</f>
        <v>1401</v>
      </c>
      <c r="D4" s="74"/>
      <c r="E4" s="39">
        <v>82</v>
      </c>
      <c r="F4" s="40">
        <v>50</v>
      </c>
      <c r="G4" s="40">
        <v>37</v>
      </c>
      <c r="H4" s="40">
        <v>4</v>
      </c>
      <c r="I4" s="40">
        <v>0</v>
      </c>
      <c r="J4" s="40">
        <v>0</v>
      </c>
      <c r="K4" s="40">
        <v>0</v>
      </c>
      <c r="L4" s="40">
        <v>0</v>
      </c>
      <c r="M4" s="40">
        <v>18</v>
      </c>
      <c r="N4" s="40">
        <v>15</v>
      </c>
      <c r="O4" s="40">
        <v>18</v>
      </c>
      <c r="P4" s="40">
        <v>48</v>
      </c>
      <c r="Q4" s="40">
        <v>71</v>
      </c>
      <c r="R4" s="40">
        <v>82</v>
      </c>
      <c r="S4" s="40">
        <v>82</v>
      </c>
      <c r="T4" s="40">
        <v>103</v>
      </c>
      <c r="U4" s="40">
        <v>130</v>
      </c>
      <c r="V4" s="40">
        <v>135</v>
      </c>
      <c r="W4" s="40">
        <v>140</v>
      </c>
      <c r="X4" s="40">
        <v>140</v>
      </c>
      <c r="Y4" s="40">
        <v>79</v>
      </c>
      <c r="Z4" s="40">
        <v>70</v>
      </c>
      <c r="AA4" s="40">
        <v>46</v>
      </c>
      <c r="AB4" s="41">
        <v>51</v>
      </c>
    </row>
    <row r="5" spans="2:28" ht="17.25" thickTop="1" thickBot="1" x14ac:dyDescent="0.3">
      <c r="B5" s="42" t="str">
        <f>'Angazirana aFRR energija'!B5</f>
        <v>02.08.2021</v>
      </c>
      <c r="C5" s="73">
        <f>SUM(E5:AB5)</f>
        <v>1208</v>
      </c>
      <c r="D5" s="74"/>
      <c r="E5" s="39">
        <v>70</v>
      </c>
      <c r="F5" s="40">
        <v>53</v>
      </c>
      <c r="G5" s="40">
        <v>25</v>
      </c>
      <c r="H5" s="40">
        <v>74</v>
      </c>
      <c r="I5" s="40">
        <v>76</v>
      </c>
      <c r="J5" s="40">
        <v>30</v>
      </c>
      <c r="K5" s="40">
        <v>9</v>
      </c>
      <c r="L5" s="40">
        <v>0</v>
      </c>
      <c r="M5" s="40">
        <v>0</v>
      </c>
      <c r="N5" s="40">
        <v>0</v>
      </c>
      <c r="O5" s="40">
        <v>21</v>
      </c>
      <c r="P5" s="40">
        <v>32</v>
      </c>
      <c r="Q5" s="40">
        <v>25</v>
      </c>
      <c r="R5" s="40">
        <v>25</v>
      </c>
      <c r="S5" s="40">
        <v>25</v>
      </c>
      <c r="T5" s="40">
        <v>25</v>
      </c>
      <c r="U5" s="40">
        <v>46</v>
      </c>
      <c r="V5" s="40">
        <v>96</v>
      </c>
      <c r="W5" s="40">
        <v>87</v>
      </c>
      <c r="X5" s="40">
        <v>84</v>
      </c>
      <c r="Y5" s="40">
        <v>87</v>
      </c>
      <c r="Z5" s="40">
        <v>89</v>
      </c>
      <c r="AA5" s="40">
        <v>89</v>
      </c>
      <c r="AB5" s="41">
        <v>140</v>
      </c>
    </row>
    <row r="6" spans="2:28" ht="17.25" thickTop="1" thickBot="1" x14ac:dyDescent="0.3">
      <c r="B6" s="42" t="str">
        <f>'Angazirana aFRR energija'!B6</f>
        <v>03.08.2021</v>
      </c>
      <c r="C6" s="73">
        <f t="shared" ref="C6:C33" si="0">SUM(E6:AB6)</f>
        <v>1285</v>
      </c>
      <c r="D6" s="74"/>
      <c r="E6" s="39">
        <v>79</v>
      </c>
      <c r="F6" s="40">
        <v>50</v>
      </c>
      <c r="G6" s="40">
        <v>38</v>
      </c>
      <c r="H6" s="40">
        <v>51</v>
      </c>
      <c r="I6" s="40">
        <v>51</v>
      </c>
      <c r="J6" s="40">
        <v>51</v>
      </c>
      <c r="K6" s="40">
        <v>51</v>
      </c>
      <c r="L6" s="40">
        <v>26</v>
      </c>
      <c r="M6" s="40">
        <v>32</v>
      </c>
      <c r="N6" s="40">
        <v>33</v>
      </c>
      <c r="O6" s="40">
        <v>72</v>
      </c>
      <c r="P6" s="40">
        <v>68</v>
      </c>
      <c r="Q6" s="40">
        <v>65</v>
      </c>
      <c r="R6" s="40">
        <v>51</v>
      </c>
      <c r="S6" s="40">
        <v>15</v>
      </c>
      <c r="T6" s="40">
        <v>15</v>
      </c>
      <c r="U6" s="40">
        <v>36</v>
      </c>
      <c r="V6" s="40">
        <v>36</v>
      </c>
      <c r="W6" s="40">
        <v>69</v>
      </c>
      <c r="X6" s="40">
        <v>87</v>
      </c>
      <c r="Y6" s="40">
        <v>66</v>
      </c>
      <c r="Z6" s="40">
        <v>66</v>
      </c>
      <c r="AA6" s="40">
        <v>66</v>
      </c>
      <c r="AB6" s="41">
        <v>111</v>
      </c>
    </row>
    <row r="7" spans="2:28" ht="17.25" thickTop="1" thickBot="1" x14ac:dyDescent="0.3">
      <c r="B7" s="42" t="str">
        <f>'Angazirana aFRR energija'!B7</f>
        <v>04.08.2021</v>
      </c>
      <c r="C7" s="73">
        <f t="shared" si="0"/>
        <v>1707</v>
      </c>
      <c r="D7" s="74"/>
      <c r="E7" s="39">
        <v>79</v>
      </c>
      <c r="F7" s="40">
        <v>50</v>
      </c>
      <c r="G7" s="40">
        <v>50</v>
      </c>
      <c r="H7" s="40">
        <v>51</v>
      </c>
      <c r="I7" s="40">
        <v>51</v>
      </c>
      <c r="J7" s="40">
        <v>51</v>
      </c>
      <c r="K7" s="40">
        <v>53</v>
      </c>
      <c r="L7" s="40">
        <v>46</v>
      </c>
      <c r="M7" s="40">
        <v>46</v>
      </c>
      <c r="N7" s="40">
        <v>32</v>
      </c>
      <c r="O7" s="40">
        <v>77</v>
      </c>
      <c r="P7" s="40">
        <v>97</v>
      </c>
      <c r="Q7" s="40">
        <v>97</v>
      </c>
      <c r="R7" s="40">
        <v>107</v>
      </c>
      <c r="S7" s="40">
        <v>15</v>
      </c>
      <c r="T7" s="40">
        <v>41</v>
      </c>
      <c r="U7" s="40">
        <v>113</v>
      </c>
      <c r="V7" s="40">
        <v>113</v>
      </c>
      <c r="W7" s="40">
        <v>140</v>
      </c>
      <c r="X7" s="40">
        <v>112</v>
      </c>
      <c r="Y7" s="40">
        <v>51</v>
      </c>
      <c r="Z7" s="40">
        <v>66</v>
      </c>
      <c r="AA7" s="40">
        <v>66</v>
      </c>
      <c r="AB7" s="41">
        <v>103</v>
      </c>
    </row>
    <row r="8" spans="2:28" ht="17.25" thickTop="1" thickBot="1" x14ac:dyDescent="0.3">
      <c r="B8" s="42" t="str">
        <f>'Angazirana aFRR energija'!B8</f>
        <v>05.08.2021</v>
      </c>
      <c r="C8" s="73">
        <f t="shared" si="0"/>
        <v>1623</v>
      </c>
      <c r="D8" s="74"/>
      <c r="E8" s="39">
        <v>120</v>
      </c>
      <c r="F8" s="40">
        <v>110</v>
      </c>
      <c r="G8" s="40">
        <v>80</v>
      </c>
      <c r="H8" s="40">
        <v>67</v>
      </c>
      <c r="I8" s="40">
        <v>56</v>
      </c>
      <c r="J8" s="40">
        <v>56</v>
      </c>
      <c r="K8" s="40">
        <v>51</v>
      </c>
      <c r="L8" s="40">
        <v>62</v>
      </c>
      <c r="M8" s="40">
        <v>25</v>
      </c>
      <c r="N8" s="40">
        <v>57</v>
      </c>
      <c r="O8" s="40">
        <v>74</v>
      </c>
      <c r="P8" s="40">
        <v>60</v>
      </c>
      <c r="Q8" s="40">
        <v>84</v>
      </c>
      <c r="R8" s="40">
        <v>66</v>
      </c>
      <c r="S8" s="40">
        <v>15</v>
      </c>
      <c r="T8" s="40">
        <v>15</v>
      </c>
      <c r="U8" s="40">
        <v>71</v>
      </c>
      <c r="V8" s="40">
        <v>71</v>
      </c>
      <c r="W8" s="40">
        <v>107</v>
      </c>
      <c r="X8" s="40">
        <v>106</v>
      </c>
      <c r="Y8" s="40">
        <v>59</v>
      </c>
      <c r="Z8" s="40">
        <v>66</v>
      </c>
      <c r="AA8" s="40">
        <v>66</v>
      </c>
      <c r="AB8" s="41">
        <v>79</v>
      </c>
    </row>
    <row r="9" spans="2:28" ht="17.25" thickTop="1" thickBot="1" x14ac:dyDescent="0.3">
      <c r="B9" s="42" t="str">
        <f>'Angazirana aFRR energija'!B9</f>
        <v>06.08.2021</v>
      </c>
      <c r="C9" s="73">
        <f t="shared" si="0"/>
        <v>1682</v>
      </c>
      <c r="D9" s="74"/>
      <c r="E9" s="39">
        <v>92</v>
      </c>
      <c r="F9" s="40">
        <v>97</v>
      </c>
      <c r="G9" s="40">
        <v>79</v>
      </c>
      <c r="H9" s="40">
        <v>95</v>
      </c>
      <c r="I9" s="40">
        <v>65</v>
      </c>
      <c r="J9" s="40">
        <v>55</v>
      </c>
      <c r="K9" s="40">
        <v>50</v>
      </c>
      <c r="L9" s="40">
        <v>59</v>
      </c>
      <c r="M9" s="40">
        <v>65</v>
      </c>
      <c r="N9" s="40">
        <v>53</v>
      </c>
      <c r="O9" s="40">
        <v>56</v>
      </c>
      <c r="P9" s="40">
        <v>89</v>
      </c>
      <c r="Q9" s="40">
        <v>76</v>
      </c>
      <c r="R9" s="40">
        <v>76</v>
      </c>
      <c r="S9" s="40">
        <v>20</v>
      </c>
      <c r="T9" s="40">
        <v>20</v>
      </c>
      <c r="U9" s="40">
        <v>86</v>
      </c>
      <c r="V9" s="40">
        <v>122</v>
      </c>
      <c r="W9" s="40">
        <v>122</v>
      </c>
      <c r="X9" s="40">
        <v>55</v>
      </c>
      <c r="Y9" s="40">
        <v>55</v>
      </c>
      <c r="Z9" s="40">
        <v>71</v>
      </c>
      <c r="AA9" s="40">
        <v>71</v>
      </c>
      <c r="AB9" s="41">
        <v>53</v>
      </c>
    </row>
    <row r="10" spans="2:28" ht="17.25" thickTop="1" thickBot="1" x14ac:dyDescent="0.3">
      <c r="B10" s="42" t="str">
        <f>'Angazirana aFRR energija'!B10</f>
        <v>07.08.2021</v>
      </c>
      <c r="C10" s="73">
        <f t="shared" si="0"/>
        <v>1153</v>
      </c>
      <c r="D10" s="74"/>
      <c r="E10" s="39">
        <v>37</v>
      </c>
      <c r="F10" s="40">
        <v>25</v>
      </c>
      <c r="G10" s="40">
        <v>30</v>
      </c>
      <c r="H10" s="40">
        <v>43</v>
      </c>
      <c r="I10" s="40">
        <v>55</v>
      </c>
      <c r="J10" s="40">
        <v>55</v>
      </c>
      <c r="K10" s="40">
        <v>55</v>
      </c>
      <c r="L10" s="40">
        <v>30</v>
      </c>
      <c r="M10" s="40">
        <v>28</v>
      </c>
      <c r="N10" s="40">
        <v>22</v>
      </c>
      <c r="O10" s="40">
        <v>5</v>
      </c>
      <c r="P10" s="40">
        <v>5</v>
      </c>
      <c r="Q10" s="40">
        <v>5</v>
      </c>
      <c r="R10" s="40">
        <v>5</v>
      </c>
      <c r="S10" s="40">
        <v>14</v>
      </c>
      <c r="T10" s="40">
        <v>20</v>
      </c>
      <c r="U10" s="40">
        <v>93</v>
      </c>
      <c r="V10" s="40">
        <v>93</v>
      </c>
      <c r="W10" s="40">
        <v>91</v>
      </c>
      <c r="X10" s="40">
        <v>88</v>
      </c>
      <c r="Y10" s="40">
        <v>91</v>
      </c>
      <c r="Z10" s="40">
        <v>91</v>
      </c>
      <c r="AA10" s="40">
        <v>88</v>
      </c>
      <c r="AB10" s="41">
        <v>84</v>
      </c>
    </row>
    <row r="11" spans="2:28" ht="17.25" thickTop="1" thickBot="1" x14ac:dyDescent="0.3">
      <c r="B11" s="42" t="str">
        <f>'Angazirana aFRR energija'!B11</f>
        <v>08.08.2021</v>
      </c>
      <c r="C11" s="73">
        <f t="shared" si="0"/>
        <v>374</v>
      </c>
      <c r="D11" s="74"/>
      <c r="E11" s="39">
        <v>100</v>
      </c>
      <c r="F11" s="40">
        <v>51</v>
      </c>
      <c r="G11" s="40">
        <v>30</v>
      </c>
      <c r="H11" s="40">
        <v>25</v>
      </c>
      <c r="I11" s="40">
        <v>0</v>
      </c>
      <c r="J11" s="40">
        <v>25</v>
      </c>
      <c r="K11" s="40">
        <v>70</v>
      </c>
      <c r="L11" s="40">
        <v>47</v>
      </c>
      <c r="M11" s="40">
        <v>2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20</v>
      </c>
      <c r="AB11" s="41">
        <v>4</v>
      </c>
    </row>
    <row r="12" spans="2:28" ht="17.25" thickTop="1" thickBot="1" x14ac:dyDescent="0.3">
      <c r="B12" s="42" t="str">
        <f>'Angazirana aFRR energija'!B12</f>
        <v>09.08.2021</v>
      </c>
      <c r="C12" s="73">
        <f t="shared" si="0"/>
        <v>1235</v>
      </c>
      <c r="D12" s="74"/>
      <c r="E12" s="39">
        <v>40</v>
      </c>
      <c r="F12" s="40">
        <v>35</v>
      </c>
      <c r="G12" s="40">
        <v>35</v>
      </c>
      <c r="H12" s="40">
        <v>20</v>
      </c>
      <c r="I12" s="40">
        <v>0</v>
      </c>
      <c r="J12" s="40">
        <v>0</v>
      </c>
      <c r="K12" s="40">
        <v>0</v>
      </c>
      <c r="L12" s="40">
        <v>35</v>
      </c>
      <c r="M12" s="40">
        <v>53</v>
      </c>
      <c r="N12" s="40">
        <v>85</v>
      </c>
      <c r="O12" s="40">
        <v>75</v>
      </c>
      <c r="P12" s="40">
        <v>50</v>
      </c>
      <c r="Q12" s="40">
        <v>78</v>
      </c>
      <c r="R12" s="40">
        <v>105</v>
      </c>
      <c r="S12" s="40">
        <v>61</v>
      </c>
      <c r="T12" s="40">
        <v>68</v>
      </c>
      <c r="U12" s="40">
        <v>60</v>
      </c>
      <c r="V12" s="40">
        <v>71</v>
      </c>
      <c r="W12" s="40">
        <v>90</v>
      </c>
      <c r="X12" s="40">
        <v>90</v>
      </c>
      <c r="Y12" s="40">
        <v>38</v>
      </c>
      <c r="Z12" s="40">
        <v>49</v>
      </c>
      <c r="AA12" s="40">
        <v>26</v>
      </c>
      <c r="AB12" s="41">
        <v>71</v>
      </c>
    </row>
    <row r="13" spans="2:28" ht="16.5" customHeight="1" thickTop="1" thickBot="1" x14ac:dyDescent="0.3">
      <c r="B13" s="42" t="str">
        <f>'Angazirana aFRR energija'!B13</f>
        <v>10.08.2021</v>
      </c>
      <c r="C13" s="73">
        <f t="shared" si="0"/>
        <v>1633</v>
      </c>
      <c r="D13" s="74"/>
      <c r="E13" s="39">
        <v>77</v>
      </c>
      <c r="F13" s="40">
        <v>55</v>
      </c>
      <c r="G13" s="40">
        <v>60</v>
      </c>
      <c r="H13" s="40">
        <v>45</v>
      </c>
      <c r="I13" s="40">
        <v>45</v>
      </c>
      <c r="J13" s="40">
        <v>40</v>
      </c>
      <c r="K13" s="40">
        <v>40</v>
      </c>
      <c r="L13" s="40">
        <v>55</v>
      </c>
      <c r="M13" s="40">
        <v>72</v>
      </c>
      <c r="N13" s="40">
        <v>50</v>
      </c>
      <c r="O13" s="40">
        <v>40</v>
      </c>
      <c r="P13" s="40">
        <v>90</v>
      </c>
      <c r="Q13" s="40">
        <v>97</v>
      </c>
      <c r="R13" s="40">
        <v>91</v>
      </c>
      <c r="S13" s="40">
        <v>72</v>
      </c>
      <c r="T13" s="40">
        <v>86</v>
      </c>
      <c r="U13" s="40">
        <v>67</v>
      </c>
      <c r="V13" s="40">
        <v>102</v>
      </c>
      <c r="W13" s="40">
        <v>102</v>
      </c>
      <c r="X13" s="40">
        <v>102</v>
      </c>
      <c r="Y13" s="40">
        <v>71</v>
      </c>
      <c r="Z13" s="40">
        <v>56</v>
      </c>
      <c r="AA13" s="40">
        <v>51</v>
      </c>
      <c r="AB13" s="41">
        <v>67</v>
      </c>
    </row>
    <row r="14" spans="2:28" ht="17.25" thickTop="1" thickBot="1" x14ac:dyDescent="0.3">
      <c r="B14" s="42" t="str">
        <f>'Angazirana aFRR energija'!B14</f>
        <v>11.08.2021</v>
      </c>
      <c r="C14" s="73">
        <f t="shared" si="0"/>
        <v>2070</v>
      </c>
      <c r="D14" s="74"/>
      <c r="E14" s="39">
        <v>74</v>
      </c>
      <c r="F14" s="40">
        <v>89</v>
      </c>
      <c r="G14" s="40">
        <v>60</v>
      </c>
      <c r="H14" s="40">
        <v>89</v>
      </c>
      <c r="I14" s="40">
        <v>125</v>
      </c>
      <c r="J14" s="40">
        <v>125</v>
      </c>
      <c r="K14" s="40">
        <v>125</v>
      </c>
      <c r="L14" s="40">
        <v>125</v>
      </c>
      <c r="M14" s="40">
        <v>130</v>
      </c>
      <c r="N14" s="40">
        <v>110</v>
      </c>
      <c r="O14" s="40">
        <v>100</v>
      </c>
      <c r="P14" s="40">
        <v>126</v>
      </c>
      <c r="Q14" s="40">
        <v>101</v>
      </c>
      <c r="R14" s="40">
        <v>45</v>
      </c>
      <c r="S14" s="40">
        <v>5</v>
      </c>
      <c r="T14" s="40">
        <v>5</v>
      </c>
      <c r="U14" s="40">
        <v>38</v>
      </c>
      <c r="V14" s="40">
        <v>86</v>
      </c>
      <c r="W14" s="40">
        <v>86</v>
      </c>
      <c r="X14" s="40">
        <v>86</v>
      </c>
      <c r="Y14" s="40">
        <v>55</v>
      </c>
      <c r="Z14" s="40">
        <v>75</v>
      </c>
      <c r="AA14" s="40">
        <v>95</v>
      </c>
      <c r="AB14" s="41">
        <v>115</v>
      </c>
    </row>
    <row r="15" spans="2:28" ht="17.25" thickTop="1" thickBot="1" x14ac:dyDescent="0.3">
      <c r="B15" s="42" t="str">
        <f>'Angazirana aFRR energija'!B15</f>
        <v>12.08.2021</v>
      </c>
      <c r="C15" s="73">
        <f t="shared" si="0"/>
        <v>1066</v>
      </c>
      <c r="D15" s="74"/>
      <c r="E15" s="39">
        <v>59</v>
      </c>
      <c r="F15" s="40">
        <v>82</v>
      </c>
      <c r="G15" s="40">
        <v>60</v>
      </c>
      <c r="H15" s="40">
        <v>30</v>
      </c>
      <c r="I15" s="40">
        <v>30</v>
      </c>
      <c r="J15" s="40">
        <v>79</v>
      </c>
      <c r="K15" s="40">
        <v>85</v>
      </c>
      <c r="L15" s="40">
        <v>90</v>
      </c>
      <c r="M15" s="40">
        <v>57</v>
      </c>
      <c r="N15" s="40">
        <v>33</v>
      </c>
      <c r="O15" s="40">
        <v>70</v>
      </c>
      <c r="P15" s="40">
        <v>50</v>
      </c>
      <c r="Q15" s="40">
        <v>37</v>
      </c>
      <c r="R15" s="40">
        <v>53</v>
      </c>
      <c r="S15" s="40">
        <v>76</v>
      </c>
      <c r="T15" s="40">
        <v>64</v>
      </c>
      <c r="U15" s="40">
        <v>21</v>
      </c>
      <c r="V15" s="40">
        <v>40</v>
      </c>
      <c r="W15" s="40">
        <v>50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13.08.2021</v>
      </c>
      <c r="C16" s="73">
        <f t="shared" si="0"/>
        <v>417</v>
      </c>
      <c r="D16" s="74"/>
      <c r="E16" s="39">
        <v>0</v>
      </c>
      <c r="F16" s="40">
        <v>10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11</v>
      </c>
      <c r="P16" s="40">
        <v>0</v>
      </c>
      <c r="Q16" s="40">
        <v>40</v>
      </c>
      <c r="R16" s="40">
        <v>55</v>
      </c>
      <c r="S16" s="40">
        <v>15</v>
      </c>
      <c r="T16" s="40">
        <v>25</v>
      </c>
      <c r="U16" s="40">
        <v>50</v>
      </c>
      <c r="V16" s="40">
        <v>53</v>
      </c>
      <c r="W16" s="40">
        <v>37</v>
      </c>
      <c r="X16" s="40">
        <v>26</v>
      </c>
      <c r="Y16" s="40">
        <v>26</v>
      </c>
      <c r="Z16" s="40">
        <v>26</v>
      </c>
      <c r="AA16" s="40">
        <v>26</v>
      </c>
      <c r="AB16" s="41">
        <v>17</v>
      </c>
    </row>
    <row r="17" spans="2:28" ht="17.25" thickTop="1" thickBot="1" x14ac:dyDescent="0.3">
      <c r="B17" s="42" t="str">
        <f>'Angazirana aFRR energija'!B17</f>
        <v>14.08.2021</v>
      </c>
      <c r="C17" s="73">
        <f t="shared" si="0"/>
        <v>369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12</v>
      </c>
      <c r="M17" s="40">
        <v>20</v>
      </c>
      <c r="N17" s="40">
        <v>0</v>
      </c>
      <c r="O17" s="40">
        <v>0</v>
      </c>
      <c r="P17" s="40">
        <v>10</v>
      </c>
      <c r="Q17" s="40">
        <v>0</v>
      </c>
      <c r="R17" s="40">
        <v>38</v>
      </c>
      <c r="S17" s="40">
        <v>27</v>
      </c>
      <c r="T17" s="40">
        <v>66</v>
      </c>
      <c r="U17" s="40">
        <v>42</v>
      </c>
      <c r="V17" s="40">
        <v>25</v>
      </c>
      <c r="W17" s="40">
        <v>20</v>
      </c>
      <c r="X17" s="40">
        <v>24</v>
      </c>
      <c r="Y17" s="40">
        <v>25</v>
      </c>
      <c r="Z17" s="40">
        <v>25</v>
      </c>
      <c r="AA17" s="40">
        <v>25</v>
      </c>
      <c r="AB17" s="41">
        <v>10</v>
      </c>
    </row>
    <row r="18" spans="2:28" ht="17.25" thickTop="1" thickBot="1" x14ac:dyDescent="0.3">
      <c r="B18" s="42" t="str">
        <f>'Angazirana aFRR energija'!B18</f>
        <v>15.08.2021</v>
      </c>
      <c r="C18" s="73">
        <f t="shared" si="0"/>
        <v>22</v>
      </c>
      <c r="D18" s="74"/>
      <c r="E18" s="39">
        <v>10</v>
      </c>
      <c r="F18" s="40">
        <v>12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16.08.2021</v>
      </c>
      <c r="C19" s="73">
        <f t="shared" si="0"/>
        <v>228</v>
      </c>
      <c r="D19" s="74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46</v>
      </c>
      <c r="M19" s="40">
        <v>47</v>
      </c>
      <c r="N19" s="40">
        <v>33</v>
      </c>
      <c r="O19" s="40">
        <v>16</v>
      </c>
      <c r="P19" s="40">
        <v>9</v>
      </c>
      <c r="Q19" s="40">
        <v>10</v>
      </c>
      <c r="R19" s="40">
        <v>9</v>
      </c>
      <c r="S19" s="40">
        <v>21</v>
      </c>
      <c r="T19" s="40">
        <v>26</v>
      </c>
      <c r="U19" s="40">
        <v>0</v>
      </c>
      <c r="V19" s="40">
        <v>11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tr">
        <f>'Angazirana aFRR energija'!B20</f>
        <v>17.08.2021</v>
      </c>
      <c r="C20" s="73">
        <f t="shared" si="0"/>
        <v>746</v>
      </c>
      <c r="D20" s="74"/>
      <c r="E20" s="39">
        <v>28</v>
      </c>
      <c r="F20" s="40">
        <v>5</v>
      </c>
      <c r="G20" s="40">
        <v>0</v>
      </c>
      <c r="H20" s="40">
        <v>0</v>
      </c>
      <c r="I20" s="40">
        <v>0</v>
      </c>
      <c r="J20" s="40">
        <v>30</v>
      </c>
      <c r="K20" s="40">
        <v>5</v>
      </c>
      <c r="L20" s="40">
        <v>7</v>
      </c>
      <c r="M20" s="40">
        <v>46</v>
      </c>
      <c r="N20" s="40">
        <v>46</v>
      </c>
      <c r="O20" s="40">
        <v>27</v>
      </c>
      <c r="P20" s="40">
        <v>70</v>
      </c>
      <c r="Q20" s="40">
        <v>70</v>
      </c>
      <c r="R20" s="40">
        <v>70</v>
      </c>
      <c r="S20" s="40">
        <v>56</v>
      </c>
      <c r="T20" s="40">
        <v>71</v>
      </c>
      <c r="U20" s="40">
        <v>97</v>
      </c>
      <c r="V20" s="40">
        <v>95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23</v>
      </c>
    </row>
    <row r="21" spans="2:28" ht="17.25" thickTop="1" thickBot="1" x14ac:dyDescent="0.3">
      <c r="B21" s="42" t="str">
        <f>'Angazirana aFRR energija'!B21</f>
        <v>18.08.2021</v>
      </c>
      <c r="C21" s="73">
        <f t="shared" si="0"/>
        <v>463</v>
      </c>
      <c r="D21" s="74"/>
      <c r="E21" s="39">
        <v>53</v>
      </c>
      <c r="F21" s="40">
        <v>40</v>
      </c>
      <c r="G21" s="40">
        <v>19</v>
      </c>
      <c r="H21" s="40">
        <v>5</v>
      </c>
      <c r="I21" s="40">
        <v>5</v>
      </c>
      <c r="J21" s="40">
        <v>0</v>
      </c>
      <c r="K21" s="40">
        <v>0</v>
      </c>
      <c r="L21" s="40">
        <v>50</v>
      </c>
      <c r="M21" s="40">
        <v>44</v>
      </c>
      <c r="N21" s="40">
        <v>42</v>
      </c>
      <c r="O21" s="40">
        <v>63</v>
      </c>
      <c r="P21" s="40">
        <v>20</v>
      </c>
      <c r="Q21" s="40">
        <v>20</v>
      </c>
      <c r="R21" s="40">
        <v>25</v>
      </c>
      <c r="S21" s="40">
        <v>11</v>
      </c>
      <c r="T21" s="40">
        <v>14</v>
      </c>
      <c r="U21" s="40">
        <v>36</v>
      </c>
      <c r="V21" s="40">
        <v>16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19.08.2021</v>
      </c>
      <c r="C22" s="73">
        <f t="shared" si="0"/>
        <v>349</v>
      </c>
      <c r="D22" s="74"/>
      <c r="E22" s="39">
        <v>43</v>
      </c>
      <c r="F22" s="40">
        <v>3</v>
      </c>
      <c r="G22" s="40">
        <v>0</v>
      </c>
      <c r="H22" s="40">
        <v>0</v>
      </c>
      <c r="I22" s="40">
        <v>0</v>
      </c>
      <c r="J22" s="40">
        <v>0</v>
      </c>
      <c r="K22" s="40">
        <v>1</v>
      </c>
      <c r="L22" s="40">
        <v>57</v>
      </c>
      <c r="M22" s="40">
        <v>48</v>
      </c>
      <c r="N22" s="40">
        <v>9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8</v>
      </c>
      <c r="W22" s="40">
        <v>20</v>
      </c>
      <c r="X22" s="40">
        <v>0</v>
      </c>
      <c r="Y22" s="40">
        <v>27</v>
      </c>
      <c r="Z22" s="40">
        <v>49</v>
      </c>
      <c r="AA22" s="40">
        <v>44</v>
      </c>
      <c r="AB22" s="41">
        <v>40</v>
      </c>
    </row>
    <row r="23" spans="2:28" ht="17.25" thickTop="1" thickBot="1" x14ac:dyDescent="0.3">
      <c r="B23" s="42" t="str">
        <f>'Angazirana aFRR energija'!B23</f>
        <v>20.08.2021</v>
      </c>
      <c r="C23" s="73">
        <f t="shared" si="0"/>
        <v>1070</v>
      </c>
      <c r="D23" s="74"/>
      <c r="E23" s="39">
        <v>75</v>
      </c>
      <c r="F23" s="40">
        <v>32</v>
      </c>
      <c r="G23" s="40">
        <v>21</v>
      </c>
      <c r="H23" s="40">
        <v>21</v>
      </c>
      <c r="I23" s="40">
        <v>27</v>
      </c>
      <c r="J23" s="40">
        <v>43</v>
      </c>
      <c r="K23" s="40">
        <v>43</v>
      </c>
      <c r="L23" s="40">
        <v>43</v>
      </c>
      <c r="M23" s="40">
        <v>38</v>
      </c>
      <c r="N23" s="40">
        <v>73</v>
      </c>
      <c r="O23" s="40">
        <v>112</v>
      </c>
      <c r="P23" s="40">
        <v>71</v>
      </c>
      <c r="Q23" s="40">
        <v>24</v>
      </c>
      <c r="R23" s="40">
        <v>44</v>
      </c>
      <c r="S23" s="40">
        <v>40</v>
      </c>
      <c r="T23" s="40">
        <v>61</v>
      </c>
      <c r="U23" s="40">
        <v>61</v>
      </c>
      <c r="V23" s="40">
        <v>45</v>
      </c>
      <c r="W23" s="40">
        <v>35</v>
      </c>
      <c r="X23" s="40">
        <v>44</v>
      </c>
      <c r="Y23" s="40">
        <v>23</v>
      </c>
      <c r="Z23" s="40">
        <v>35</v>
      </c>
      <c r="AA23" s="40">
        <v>59</v>
      </c>
      <c r="AB23" s="41">
        <v>0</v>
      </c>
    </row>
    <row r="24" spans="2:28" ht="17.25" thickTop="1" thickBot="1" x14ac:dyDescent="0.3">
      <c r="B24" s="42" t="str">
        <f>'Angazirana aFRR energija'!B24</f>
        <v>21.08.2021</v>
      </c>
      <c r="C24" s="73">
        <f t="shared" si="0"/>
        <v>367</v>
      </c>
      <c r="D24" s="74"/>
      <c r="E24" s="39">
        <v>22</v>
      </c>
      <c r="F24" s="40">
        <v>27</v>
      </c>
      <c r="G24" s="40">
        <v>12</v>
      </c>
      <c r="H24" s="40">
        <v>0</v>
      </c>
      <c r="I24" s="40">
        <v>0</v>
      </c>
      <c r="J24" s="40">
        <v>4</v>
      </c>
      <c r="K24" s="40">
        <v>32</v>
      </c>
      <c r="L24" s="40">
        <v>46</v>
      </c>
      <c r="M24" s="40">
        <v>35</v>
      </c>
      <c r="N24" s="40">
        <v>25</v>
      </c>
      <c r="O24" s="40">
        <v>38</v>
      </c>
      <c r="P24" s="40">
        <v>10</v>
      </c>
      <c r="Q24" s="40">
        <v>25</v>
      </c>
      <c r="R24" s="40">
        <v>4</v>
      </c>
      <c r="S24" s="40">
        <v>0</v>
      </c>
      <c r="T24" s="40">
        <v>0</v>
      </c>
      <c r="U24" s="40">
        <v>2</v>
      </c>
      <c r="V24" s="40">
        <v>0</v>
      </c>
      <c r="W24" s="40">
        <v>0</v>
      </c>
      <c r="X24" s="40">
        <v>0</v>
      </c>
      <c r="Y24" s="40">
        <v>0</v>
      </c>
      <c r="Z24" s="40">
        <v>25</v>
      </c>
      <c r="AA24" s="40">
        <v>25</v>
      </c>
      <c r="AB24" s="41">
        <v>35</v>
      </c>
    </row>
    <row r="25" spans="2:28" ht="17.25" thickTop="1" thickBot="1" x14ac:dyDescent="0.3">
      <c r="B25" s="42" t="str">
        <f>'Angazirana aFRR energija'!B25</f>
        <v>22.08.2021</v>
      </c>
      <c r="C25" s="73">
        <f t="shared" si="0"/>
        <v>29</v>
      </c>
      <c r="D25" s="74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5</v>
      </c>
      <c r="P25" s="40">
        <v>2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22</v>
      </c>
    </row>
    <row r="26" spans="2:28" ht="17.25" thickTop="1" thickBot="1" x14ac:dyDescent="0.3">
      <c r="B26" s="42" t="str">
        <f>'Angazirana aFRR energija'!B26</f>
        <v>23.08.2021</v>
      </c>
      <c r="C26" s="73">
        <f t="shared" si="0"/>
        <v>458</v>
      </c>
      <c r="D26" s="74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41</v>
      </c>
      <c r="L26" s="40">
        <v>60</v>
      </c>
      <c r="M26" s="40">
        <v>82</v>
      </c>
      <c r="N26" s="40">
        <v>100</v>
      </c>
      <c r="O26" s="40">
        <v>80</v>
      </c>
      <c r="P26" s="40">
        <v>57</v>
      </c>
      <c r="Q26" s="40">
        <v>1</v>
      </c>
      <c r="R26" s="40">
        <v>5</v>
      </c>
      <c r="S26" s="40">
        <v>5</v>
      </c>
      <c r="T26" s="40">
        <v>5</v>
      </c>
      <c r="U26" s="40">
        <v>5</v>
      </c>
      <c r="V26" s="40">
        <v>3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1">
        <v>14</v>
      </c>
    </row>
    <row r="27" spans="2:28" ht="17.25" thickTop="1" thickBot="1" x14ac:dyDescent="0.3">
      <c r="B27" s="42" t="str">
        <f>'Angazirana aFRR energija'!B27</f>
        <v>24.08.2021</v>
      </c>
      <c r="C27" s="73">
        <f t="shared" si="0"/>
        <v>696</v>
      </c>
      <c r="D27" s="74"/>
      <c r="E27" s="39">
        <v>13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29</v>
      </c>
      <c r="M27" s="40">
        <v>46</v>
      </c>
      <c r="N27" s="40">
        <v>19</v>
      </c>
      <c r="O27" s="40">
        <v>60</v>
      </c>
      <c r="P27" s="40">
        <v>60</v>
      </c>
      <c r="Q27" s="40">
        <v>27</v>
      </c>
      <c r="R27" s="40">
        <v>23</v>
      </c>
      <c r="S27" s="40">
        <v>45</v>
      </c>
      <c r="T27" s="40">
        <v>62</v>
      </c>
      <c r="U27" s="40">
        <v>65</v>
      </c>
      <c r="V27" s="40">
        <v>40</v>
      </c>
      <c r="W27" s="40">
        <v>51</v>
      </c>
      <c r="X27" s="40">
        <v>34</v>
      </c>
      <c r="Y27" s="40">
        <v>17</v>
      </c>
      <c r="Z27" s="40">
        <v>43</v>
      </c>
      <c r="AA27" s="40">
        <v>22</v>
      </c>
      <c r="AB27" s="41">
        <v>40</v>
      </c>
    </row>
    <row r="28" spans="2:28" ht="17.25" thickTop="1" thickBot="1" x14ac:dyDescent="0.3">
      <c r="B28" s="42" t="str">
        <f>'Angazirana aFRR energija'!B28</f>
        <v>25.08.2021</v>
      </c>
      <c r="C28" s="73">
        <f t="shared" si="0"/>
        <v>639</v>
      </c>
      <c r="D28" s="74"/>
      <c r="E28" s="39">
        <v>31</v>
      </c>
      <c r="F28" s="40">
        <v>0</v>
      </c>
      <c r="G28" s="40">
        <v>3</v>
      </c>
      <c r="H28" s="40">
        <v>5</v>
      </c>
      <c r="I28" s="40">
        <v>5</v>
      </c>
      <c r="J28" s="40">
        <v>20</v>
      </c>
      <c r="K28" s="40">
        <v>13</v>
      </c>
      <c r="L28" s="40">
        <v>1</v>
      </c>
      <c r="M28" s="40">
        <v>18</v>
      </c>
      <c r="N28" s="40">
        <v>45</v>
      </c>
      <c r="O28" s="40">
        <v>45</v>
      </c>
      <c r="P28" s="40">
        <v>45</v>
      </c>
      <c r="Q28" s="40">
        <v>45</v>
      </c>
      <c r="R28" s="40">
        <v>74</v>
      </c>
      <c r="S28" s="40">
        <v>34</v>
      </c>
      <c r="T28" s="40">
        <v>45</v>
      </c>
      <c r="U28" s="40">
        <v>71</v>
      </c>
      <c r="V28" s="40">
        <v>55</v>
      </c>
      <c r="W28" s="40">
        <v>44</v>
      </c>
      <c r="X28" s="40">
        <v>5</v>
      </c>
      <c r="Y28" s="40">
        <v>5</v>
      </c>
      <c r="Z28" s="40">
        <v>2</v>
      </c>
      <c r="AA28" s="40">
        <v>0</v>
      </c>
      <c r="AB28" s="41">
        <v>28</v>
      </c>
    </row>
    <row r="29" spans="2:28" ht="17.25" thickTop="1" thickBot="1" x14ac:dyDescent="0.3">
      <c r="B29" s="42" t="str">
        <f>'Angazirana aFRR energija'!B29</f>
        <v>26.08.2021</v>
      </c>
      <c r="C29" s="73">
        <f t="shared" si="0"/>
        <v>450</v>
      </c>
      <c r="D29" s="74"/>
      <c r="E29" s="39">
        <v>26</v>
      </c>
      <c r="F29" s="40">
        <v>0</v>
      </c>
      <c r="G29" s="40">
        <v>0</v>
      </c>
      <c r="H29" s="40">
        <v>0</v>
      </c>
      <c r="I29" s="40">
        <v>0</v>
      </c>
      <c r="J29" s="40">
        <v>30</v>
      </c>
      <c r="K29" s="40">
        <v>40</v>
      </c>
      <c r="L29" s="40">
        <v>45</v>
      </c>
      <c r="M29" s="40">
        <v>45</v>
      </c>
      <c r="N29" s="40">
        <v>45</v>
      </c>
      <c r="O29" s="40">
        <v>45</v>
      </c>
      <c r="P29" s="40">
        <v>45</v>
      </c>
      <c r="Q29" s="40">
        <v>45</v>
      </c>
      <c r="R29" s="40">
        <v>45</v>
      </c>
      <c r="S29" s="40">
        <v>5</v>
      </c>
      <c r="T29" s="40">
        <v>0</v>
      </c>
      <c r="U29" s="40">
        <v>0</v>
      </c>
      <c r="V29" s="40">
        <v>0</v>
      </c>
      <c r="W29" s="40">
        <v>0</v>
      </c>
      <c r="X29" s="40">
        <v>6</v>
      </c>
      <c r="Y29" s="40">
        <v>2</v>
      </c>
      <c r="Z29" s="40">
        <v>0</v>
      </c>
      <c r="AA29" s="40">
        <v>0</v>
      </c>
      <c r="AB29" s="41">
        <v>26</v>
      </c>
    </row>
    <row r="30" spans="2:28" ht="17.25" thickTop="1" thickBot="1" x14ac:dyDescent="0.3">
      <c r="B30" s="42" t="str">
        <f>'Angazirana aFRR energija'!B30</f>
        <v>27.08.2021</v>
      </c>
      <c r="C30" s="73">
        <f t="shared" si="0"/>
        <v>432</v>
      </c>
      <c r="D30" s="74"/>
      <c r="E30" s="39">
        <v>20</v>
      </c>
      <c r="F30" s="40">
        <v>0</v>
      </c>
      <c r="G30" s="40">
        <v>0</v>
      </c>
      <c r="H30" s="40">
        <v>0</v>
      </c>
      <c r="I30" s="40">
        <v>0</v>
      </c>
      <c r="J30" s="40">
        <v>25</v>
      </c>
      <c r="K30" s="40">
        <v>40</v>
      </c>
      <c r="L30" s="40">
        <v>40</v>
      </c>
      <c r="M30" s="40">
        <v>40</v>
      </c>
      <c r="N30" s="40">
        <v>40</v>
      </c>
      <c r="O30" s="40">
        <v>54</v>
      </c>
      <c r="P30" s="40">
        <v>8</v>
      </c>
      <c r="Q30" s="40">
        <v>5</v>
      </c>
      <c r="R30" s="40">
        <v>28</v>
      </c>
      <c r="S30" s="40">
        <v>13</v>
      </c>
      <c r="T30" s="40">
        <v>35</v>
      </c>
      <c r="U30" s="40">
        <v>47</v>
      </c>
      <c r="V30" s="40">
        <v>25</v>
      </c>
      <c r="W30" s="40">
        <v>8</v>
      </c>
      <c r="X30" s="40">
        <v>2</v>
      </c>
      <c r="Y30" s="40">
        <v>2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tr">
        <f>'Angazirana aFRR energija'!B31</f>
        <v>28.08.2021</v>
      </c>
      <c r="C31" s="73">
        <f t="shared" si="0"/>
        <v>8</v>
      </c>
      <c r="D31" s="74"/>
      <c r="E31" s="39">
        <v>5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3</v>
      </c>
    </row>
    <row r="32" spans="2:28" ht="17.25" thickTop="1" thickBot="1" x14ac:dyDescent="0.3">
      <c r="B32" s="42" t="str">
        <f>'Angazirana aFRR energija'!B32</f>
        <v>29.08.2021</v>
      </c>
      <c r="C32" s="73">
        <f t="shared" si="0"/>
        <v>17</v>
      </c>
      <c r="D32" s="74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1</v>
      </c>
      <c r="N32" s="40">
        <v>5</v>
      </c>
      <c r="O32" s="40">
        <v>5</v>
      </c>
      <c r="P32" s="40">
        <v>5</v>
      </c>
      <c r="Q32" s="40">
        <v>1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30.08.2021</v>
      </c>
      <c r="C33" s="73">
        <f t="shared" si="0"/>
        <v>38</v>
      </c>
      <c r="D33" s="74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19</v>
      </c>
      <c r="M33" s="40">
        <v>4</v>
      </c>
      <c r="N33" s="40">
        <v>15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33" ht="16.5" thickTop="1" x14ac:dyDescent="0.25">
      <c r="B34" s="43" t="str">
        <f>'Angazirana aFRR energija'!B34</f>
        <v>31.08.2021</v>
      </c>
      <c r="C34" s="75">
        <f>SUM(E34:AB34)</f>
        <v>181</v>
      </c>
      <c r="D34" s="76"/>
      <c r="E34" s="39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3</v>
      </c>
      <c r="L34" s="40">
        <v>33</v>
      </c>
      <c r="M34" s="40">
        <v>47</v>
      </c>
      <c r="N34" s="40">
        <v>16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42</v>
      </c>
      <c r="Z34" s="40">
        <v>22</v>
      </c>
      <c r="AA34" s="40">
        <v>5</v>
      </c>
      <c r="AB34" s="41">
        <v>13</v>
      </c>
    </row>
    <row r="37" spans="2:33" s="58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8" t="s">
        <v>35</v>
      </c>
    </row>
    <row r="38" spans="2:33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01.08.2021</v>
      </c>
      <c r="C39" s="73">
        <f>SUM(E39:AB39)</f>
        <v>0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02.08.2021</v>
      </c>
      <c r="C40" s="73">
        <f t="shared" ref="C40:C68" si="2">SUM(E40:AB40)</f>
        <v>0</v>
      </c>
      <c r="D40" s="74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</row>
    <row r="41" spans="2:33" ht="17.25" thickTop="1" thickBot="1" x14ac:dyDescent="0.3">
      <c r="B41" s="42" t="str">
        <f t="shared" si="1"/>
        <v>03.08.2021</v>
      </c>
      <c r="C41" s="73">
        <f t="shared" si="2"/>
        <v>0</v>
      </c>
      <c r="D41" s="74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0</v>
      </c>
    </row>
    <row r="42" spans="2:33" ht="17.25" thickTop="1" thickBot="1" x14ac:dyDescent="0.3">
      <c r="B42" s="42" t="str">
        <f t="shared" si="1"/>
        <v>04.08.2021</v>
      </c>
      <c r="C42" s="73">
        <f t="shared" si="2"/>
        <v>0</v>
      </c>
      <c r="D42" s="74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05.08.2021</v>
      </c>
      <c r="C43" s="73">
        <f t="shared" si="2"/>
        <v>0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06.08.2021</v>
      </c>
      <c r="C44" s="73">
        <f t="shared" si="2"/>
        <v>0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07.08.2021</v>
      </c>
      <c r="C45" s="73">
        <f t="shared" si="2"/>
        <v>0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33" ht="17.25" thickTop="1" thickBot="1" x14ac:dyDescent="0.3">
      <c r="B46" s="42" t="str">
        <f t="shared" si="1"/>
        <v>08.08.2021</v>
      </c>
      <c r="C46" s="73">
        <f t="shared" si="2"/>
        <v>-63</v>
      </c>
      <c r="D46" s="74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-28</v>
      </c>
      <c r="Q46" s="40">
        <v>-35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09.08.2021</v>
      </c>
      <c r="C47" s="73">
        <f t="shared" si="2"/>
        <v>0</v>
      </c>
      <c r="D47" s="74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33" ht="17.25" thickTop="1" thickBot="1" x14ac:dyDescent="0.3">
      <c r="B48" s="42" t="str">
        <f t="shared" si="1"/>
        <v>10.08.2021</v>
      </c>
      <c r="C48" s="73">
        <f t="shared" si="2"/>
        <v>0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11.08.2021</v>
      </c>
      <c r="C49" s="73">
        <f t="shared" si="2"/>
        <v>0</v>
      </c>
      <c r="D49" s="74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12.08.2021</v>
      </c>
      <c r="C50" s="73">
        <f t="shared" si="2"/>
        <v>0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13.08.2021</v>
      </c>
      <c r="C51" s="73">
        <f t="shared" si="2"/>
        <v>0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14.08.2021</v>
      </c>
      <c r="C52" s="73">
        <f t="shared" si="2"/>
        <v>0</v>
      </c>
      <c r="D52" s="74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15.08.2021</v>
      </c>
      <c r="C53" s="73">
        <f t="shared" si="2"/>
        <v>-127</v>
      </c>
      <c r="D53" s="74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-37</v>
      </c>
      <c r="K53" s="40">
        <v>-50</v>
      </c>
      <c r="L53" s="40">
        <v>-40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16.08.2021</v>
      </c>
      <c r="C54" s="73">
        <f t="shared" si="2"/>
        <v>-36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-19</v>
      </c>
      <c r="J54" s="40">
        <v>-17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17.08.2021</v>
      </c>
      <c r="C55" s="73">
        <f t="shared" si="2"/>
        <v>0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18.08.2021</v>
      </c>
      <c r="C56" s="73">
        <f t="shared" si="2"/>
        <v>0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19.08.2021</v>
      </c>
      <c r="C57" s="73">
        <f t="shared" si="2"/>
        <v>0</v>
      </c>
      <c r="D57" s="74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20.08.2021</v>
      </c>
      <c r="C58" s="73">
        <f t="shared" si="2"/>
        <v>0</v>
      </c>
      <c r="D58" s="74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21.08.2021</v>
      </c>
      <c r="C59" s="73">
        <f t="shared" si="2"/>
        <v>0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22.08.2021</v>
      </c>
      <c r="C60" s="73">
        <f t="shared" si="2"/>
        <v>-271</v>
      </c>
      <c r="D60" s="74"/>
      <c r="E60" s="39">
        <v>-14</v>
      </c>
      <c r="F60" s="40">
        <v>-18</v>
      </c>
      <c r="G60" s="40">
        <v>0</v>
      </c>
      <c r="H60" s="40">
        <v>0</v>
      </c>
      <c r="I60" s="40">
        <v>0</v>
      </c>
      <c r="J60" s="40">
        <v>-46</v>
      </c>
      <c r="K60" s="40">
        <v>-50</v>
      </c>
      <c r="L60" s="40">
        <v>-50</v>
      </c>
      <c r="M60" s="40">
        <v>-50</v>
      </c>
      <c r="N60" s="40">
        <v>-43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23.08.2021</v>
      </c>
      <c r="C61" s="73">
        <f t="shared" si="2"/>
        <v>0</v>
      </c>
      <c r="D61" s="74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24.08.2021</v>
      </c>
      <c r="C62" s="73">
        <f t="shared" si="2"/>
        <v>0</v>
      </c>
      <c r="D62" s="74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25.08.2021</v>
      </c>
      <c r="C63" s="73">
        <f t="shared" si="2"/>
        <v>0</v>
      </c>
      <c r="D63" s="74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26.08.2021</v>
      </c>
      <c r="C64" s="73">
        <f t="shared" si="2"/>
        <v>0</v>
      </c>
      <c r="D64" s="74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8" ht="17.25" thickTop="1" thickBot="1" x14ac:dyDescent="0.3">
      <c r="B65" s="42" t="str">
        <f t="shared" si="1"/>
        <v>27.08.2021</v>
      </c>
      <c r="C65" s="73">
        <f t="shared" si="2"/>
        <v>0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8" ht="17.25" thickTop="1" thickBot="1" x14ac:dyDescent="0.3">
      <c r="B66" s="42" t="str">
        <f t="shared" si="1"/>
        <v>28.08.2021</v>
      </c>
      <c r="C66" s="73">
        <f t="shared" si="2"/>
        <v>-117</v>
      </c>
      <c r="D66" s="74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-29</v>
      </c>
      <c r="T66" s="40">
        <v>-50</v>
      </c>
      <c r="U66" s="40">
        <v>-38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1">
        <v>0</v>
      </c>
    </row>
    <row r="67" spans="2:28" ht="17.25" thickTop="1" thickBot="1" x14ac:dyDescent="0.3">
      <c r="B67" s="42" t="str">
        <f t="shared" si="1"/>
        <v>29.08.2021</v>
      </c>
      <c r="C67" s="73">
        <f t="shared" si="2"/>
        <v>-17</v>
      </c>
      <c r="D67" s="74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-17</v>
      </c>
      <c r="AA67" s="40">
        <v>0</v>
      </c>
      <c r="AB67" s="41">
        <v>0</v>
      </c>
    </row>
    <row r="68" spans="2:28" ht="17.25" thickTop="1" thickBot="1" x14ac:dyDescent="0.3">
      <c r="B68" s="42" t="str">
        <f t="shared" si="1"/>
        <v>30.08.2021</v>
      </c>
      <c r="C68" s="73">
        <f t="shared" si="2"/>
        <v>-188</v>
      </c>
      <c r="D68" s="74"/>
      <c r="E68" s="39">
        <v>0</v>
      </c>
      <c r="F68" s="40">
        <v>-33</v>
      </c>
      <c r="G68" s="40">
        <v>-10</v>
      </c>
      <c r="H68" s="40">
        <v>-11</v>
      </c>
      <c r="I68" s="40">
        <v>-50</v>
      </c>
      <c r="J68" s="40">
        <v>-24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-47</v>
      </c>
      <c r="U68" s="40">
        <v>-13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1">
        <v>0</v>
      </c>
    </row>
    <row r="69" spans="2:28" ht="16.5" thickTop="1" x14ac:dyDescent="0.25">
      <c r="B69" s="43" t="str">
        <f t="shared" si="1"/>
        <v>31.08.2021</v>
      </c>
      <c r="C69" s="75">
        <f>SUM(E69:AB69)</f>
        <v>0</v>
      </c>
      <c r="D69" s="76"/>
      <c r="E69" s="39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1">
        <v>0</v>
      </c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01.08.2021</v>
      </c>
      <c r="C74" s="45">
        <f>SUMIF(E74:AB74,"&gt;0")</f>
        <v>1401</v>
      </c>
      <c r="D74" s="46">
        <f>SUMIF(E74:AB74,"&lt;0")</f>
        <v>0</v>
      </c>
      <c r="E74" s="47">
        <f>E4+E39</f>
        <v>82</v>
      </c>
      <c r="F74" s="48">
        <f t="shared" ref="F74:AB74" si="3">F4+F39</f>
        <v>50</v>
      </c>
      <c r="G74" s="48">
        <f t="shared" si="3"/>
        <v>37</v>
      </c>
      <c r="H74" s="48">
        <f t="shared" si="3"/>
        <v>4</v>
      </c>
      <c r="I74" s="48">
        <f t="shared" si="3"/>
        <v>0</v>
      </c>
      <c r="J74" s="48">
        <f t="shared" si="3"/>
        <v>0</v>
      </c>
      <c r="K74" s="48">
        <f t="shared" si="3"/>
        <v>0</v>
      </c>
      <c r="L74" s="48">
        <f t="shared" si="3"/>
        <v>0</v>
      </c>
      <c r="M74" s="48">
        <f t="shared" si="3"/>
        <v>18</v>
      </c>
      <c r="N74" s="48">
        <f t="shared" si="3"/>
        <v>15</v>
      </c>
      <c r="O74" s="48">
        <f t="shared" si="3"/>
        <v>18</v>
      </c>
      <c r="P74" s="48">
        <f t="shared" si="3"/>
        <v>48</v>
      </c>
      <c r="Q74" s="48">
        <f t="shared" si="3"/>
        <v>71</v>
      </c>
      <c r="R74" s="49">
        <f t="shared" si="3"/>
        <v>82</v>
      </c>
      <c r="S74" s="50">
        <f t="shared" si="3"/>
        <v>82</v>
      </c>
      <c r="T74" s="40">
        <f t="shared" si="3"/>
        <v>103</v>
      </c>
      <c r="U74" s="40">
        <f t="shared" si="3"/>
        <v>130</v>
      </c>
      <c r="V74" s="40">
        <f t="shared" si="3"/>
        <v>135</v>
      </c>
      <c r="W74" s="40">
        <f t="shared" si="3"/>
        <v>140</v>
      </c>
      <c r="X74" s="40">
        <f t="shared" si="3"/>
        <v>140</v>
      </c>
      <c r="Y74" s="40">
        <f t="shared" si="3"/>
        <v>79</v>
      </c>
      <c r="Z74" s="40">
        <f t="shared" si="3"/>
        <v>70</v>
      </c>
      <c r="AA74" s="40">
        <f t="shared" si="3"/>
        <v>46</v>
      </c>
      <c r="AB74" s="41">
        <f t="shared" si="3"/>
        <v>51</v>
      </c>
    </row>
    <row r="75" spans="2:28" ht="17.25" thickTop="1" thickBot="1" x14ac:dyDescent="0.3">
      <c r="B75" s="42" t="str">
        <f t="shared" ref="B75:B104" si="4">B40</f>
        <v>02.08.2021</v>
      </c>
      <c r="C75" s="45">
        <f t="shared" ref="C75:C104" si="5">SUMIF(E75:AB75,"&gt;0")</f>
        <v>1208</v>
      </c>
      <c r="D75" s="46">
        <f t="shared" ref="D75:D104" si="6">SUMIF(E75:AB75,"&lt;0")</f>
        <v>0</v>
      </c>
      <c r="E75" s="51">
        <f t="shared" ref="E75:AB85" si="7">E5+E40</f>
        <v>70</v>
      </c>
      <c r="F75" s="40">
        <f t="shared" si="7"/>
        <v>53</v>
      </c>
      <c r="G75" s="40">
        <f t="shared" si="7"/>
        <v>25</v>
      </c>
      <c r="H75" s="40">
        <f t="shared" si="7"/>
        <v>74</v>
      </c>
      <c r="I75" s="40">
        <f t="shared" si="7"/>
        <v>76</v>
      </c>
      <c r="J75" s="40">
        <f t="shared" si="7"/>
        <v>30</v>
      </c>
      <c r="K75" s="40">
        <f t="shared" si="7"/>
        <v>9</v>
      </c>
      <c r="L75" s="40">
        <f t="shared" si="7"/>
        <v>0</v>
      </c>
      <c r="M75" s="40">
        <f t="shared" si="7"/>
        <v>0</v>
      </c>
      <c r="N75" s="40">
        <f t="shared" si="7"/>
        <v>0</v>
      </c>
      <c r="O75" s="40">
        <f t="shared" si="7"/>
        <v>21</v>
      </c>
      <c r="P75" s="40">
        <f t="shared" si="7"/>
        <v>32</v>
      </c>
      <c r="Q75" s="40">
        <f t="shared" si="7"/>
        <v>25</v>
      </c>
      <c r="R75" s="40">
        <f t="shared" si="7"/>
        <v>25</v>
      </c>
      <c r="S75" s="40">
        <f t="shared" si="7"/>
        <v>25</v>
      </c>
      <c r="T75" s="40">
        <f t="shared" si="7"/>
        <v>25</v>
      </c>
      <c r="U75" s="40">
        <f t="shared" si="7"/>
        <v>46</v>
      </c>
      <c r="V75" s="40">
        <f t="shared" si="7"/>
        <v>96</v>
      </c>
      <c r="W75" s="40">
        <f t="shared" si="7"/>
        <v>87</v>
      </c>
      <c r="X75" s="40">
        <f t="shared" si="7"/>
        <v>84</v>
      </c>
      <c r="Y75" s="40">
        <f t="shared" si="7"/>
        <v>87</v>
      </c>
      <c r="Z75" s="40">
        <f t="shared" si="7"/>
        <v>89</v>
      </c>
      <c r="AA75" s="40">
        <f t="shared" si="7"/>
        <v>89</v>
      </c>
      <c r="AB75" s="41">
        <f t="shared" si="7"/>
        <v>140</v>
      </c>
    </row>
    <row r="76" spans="2:28" ht="17.25" thickTop="1" thickBot="1" x14ac:dyDescent="0.3">
      <c r="B76" s="42" t="str">
        <f t="shared" si="4"/>
        <v>03.08.2021</v>
      </c>
      <c r="C76" s="45">
        <f t="shared" si="5"/>
        <v>1285</v>
      </c>
      <c r="D76" s="46">
        <f t="shared" si="6"/>
        <v>0</v>
      </c>
      <c r="E76" s="51">
        <f t="shared" si="7"/>
        <v>79</v>
      </c>
      <c r="F76" s="40">
        <f t="shared" si="7"/>
        <v>50</v>
      </c>
      <c r="G76" s="40">
        <f t="shared" si="7"/>
        <v>38</v>
      </c>
      <c r="H76" s="40">
        <f t="shared" si="7"/>
        <v>51</v>
      </c>
      <c r="I76" s="40">
        <f t="shared" si="7"/>
        <v>51</v>
      </c>
      <c r="J76" s="40">
        <f t="shared" si="7"/>
        <v>51</v>
      </c>
      <c r="K76" s="40">
        <f t="shared" si="7"/>
        <v>51</v>
      </c>
      <c r="L76" s="40">
        <f t="shared" si="7"/>
        <v>26</v>
      </c>
      <c r="M76" s="40">
        <f t="shared" si="7"/>
        <v>32</v>
      </c>
      <c r="N76" s="40">
        <f t="shared" si="7"/>
        <v>33</v>
      </c>
      <c r="O76" s="40">
        <f t="shared" si="7"/>
        <v>72</v>
      </c>
      <c r="P76" s="40">
        <f t="shared" si="7"/>
        <v>68</v>
      </c>
      <c r="Q76" s="40">
        <f t="shared" si="7"/>
        <v>65</v>
      </c>
      <c r="R76" s="40">
        <f t="shared" si="7"/>
        <v>51</v>
      </c>
      <c r="S76" s="40">
        <f t="shared" si="7"/>
        <v>15</v>
      </c>
      <c r="T76" s="40">
        <f t="shared" si="7"/>
        <v>15</v>
      </c>
      <c r="U76" s="40">
        <f t="shared" si="7"/>
        <v>36</v>
      </c>
      <c r="V76" s="40">
        <f t="shared" si="7"/>
        <v>36</v>
      </c>
      <c r="W76" s="40">
        <f t="shared" si="7"/>
        <v>69</v>
      </c>
      <c r="X76" s="40">
        <f t="shared" si="7"/>
        <v>87</v>
      </c>
      <c r="Y76" s="40">
        <f t="shared" si="7"/>
        <v>66</v>
      </c>
      <c r="Z76" s="40">
        <f t="shared" si="7"/>
        <v>66</v>
      </c>
      <c r="AA76" s="40">
        <f t="shared" si="7"/>
        <v>66</v>
      </c>
      <c r="AB76" s="41">
        <f t="shared" si="7"/>
        <v>111</v>
      </c>
    </row>
    <row r="77" spans="2:28" ht="17.25" thickTop="1" thickBot="1" x14ac:dyDescent="0.3">
      <c r="B77" s="42" t="str">
        <f t="shared" si="4"/>
        <v>04.08.2021</v>
      </c>
      <c r="C77" s="45">
        <f t="shared" si="5"/>
        <v>1707</v>
      </c>
      <c r="D77" s="46">
        <f t="shared" si="6"/>
        <v>0</v>
      </c>
      <c r="E77" s="51">
        <f t="shared" si="7"/>
        <v>79</v>
      </c>
      <c r="F77" s="40">
        <f t="shared" si="7"/>
        <v>50</v>
      </c>
      <c r="G77" s="40">
        <f t="shared" si="7"/>
        <v>50</v>
      </c>
      <c r="H77" s="40">
        <f t="shared" si="7"/>
        <v>51</v>
      </c>
      <c r="I77" s="40">
        <f t="shared" si="7"/>
        <v>51</v>
      </c>
      <c r="J77" s="40">
        <f t="shared" si="7"/>
        <v>51</v>
      </c>
      <c r="K77" s="40">
        <f t="shared" si="7"/>
        <v>53</v>
      </c>
      <c r="L77" s="40">
        <f t="shared" si="7"/>
        <v>46</v>
      </c>
      <c r="M77" s="40">
        <f t="shared" si="7"/>
        <v>46</v>
      </c>
      <c r="N77" s="40">
        <f t="shared" si="7"/>
        <v>32</v>
      </c>
      <c r="O77" s="40">
        <f t="shared" si="7"/>
        <v>77</v>
      </c>
      <c r="P77" s="40">
        <f t="shared" si="7"/>
        <v>97</v>
      </c>
      <c r="Q77" s="40">
        <f t="shared" si="7"/>
        <v>97</v>
      </c>
      <c r="R77" s="40">
        <f t="shared" si="7"/>
        <v>107</v>
      </c>
      <c r="S77" s="40">
        <f t="shared" si="7"/>
        <v>15</v>
      </c>
      <c r="T77" s="40">
        <f t="shared" si="7"/>
        <v>41</v>
      </c>
      <c r="U77" s="40">
        <f t="shared" si="7"/>
        <v>113</v>
      </c>
      <c r="V77" s="40">
        <f t="shared" si="7"/>
        <v>113</v>
      </c>
      <c r="W77" s="40">
        <f t="shared" si="7"/>
        <v>140</v>
      </c>
      <c r="X77" s="40">
        <f t="shared" si="7"/>
        <v>112</v>
      </c>
      <c r="Y77" s="40">
        <f t="shared" si="7"/>
        <v>51</v>
      </c>
      <c r="Z77" s="40">
        <f t="shared" si="7"/>
        <v>66</v>
      </c>
      <c r="AA77" s="40">
        <f t="shared" si="7"/>
        <v>66</v>
      </c>
      <c r="AB77" s="41">
        <f t="shared" si="7"/>
        <v>103</v>
      </c>
    </row>
    <row r="78" spans="2:28" ht="17.25" thickTop="1" thickBot="1" x14ac:dyDescent="0.3">
      <c r="B78" s="42" t="str">
        <f t="shared" si="4"/>
        <v>05.08.2021</v>
      </c>
      <c r="C78" s="45">
        <f t="shared" si="5"/>
        <v>1623</v>
      </c>
      <c r="D78" s="46">
        <f t="shared" si="6"/>
        <v>0</v>
      </c>
      <c r="E78" s="51">
        <f t="shared" si="7"/>
        <v>120</v>
      </c>
      <c r="F78" s="40">
        <f t="shared" si="7"/>
        <v>110</v>
      </c>
      <c r="G78" s="40">
        <f t="shared" si="7"/>
        <v>80</v>
      </c>
      <c r="H78" s="40">
        <f t="shared" si="7"/>
        <v>67</v>
      </c>
      <c r="I78" s="52">
        <f t="shared" si="7"/>
        <v>56</v>
      </c>
      <c r="J78" s="40">
        <f t="shared" si="7"/>
        <v>56</v>
      </c>
      <c r="K78" s="40">
        <f t="shared" si="7"/>
        <v>51</v>
      </c>
      <c r="L78" s="40">
        <f t="shared" si="7"/>
        <v>62</v>
      </c>
      <c r="M78" s="40">
        <f t="shared" si="7"/>
        <v>25</v>
      </c>
      <c r="N78" s="40">
        <f t="shared" si="7"/>
        <v>57</v>
      </c>
      <c r="O78" s="40">
        <f t="shared" si="7"/>
        <v>74</v>
      </c>
      <c r="P78" s="40">
        <f t="shared" si="7"/>
        <v>60</v>
      </c>
      <c r="Q78" s="40">
        <f t="shared" si="7"/>
        <v>84</v>
      </c>
      <c r="R78" s="40">
        <f t="shared" si="7"/>
        <v>66</v>
      </c>
      <c r="S78" s="40">
        <f t="shared" si="7"/>
        <v>15</v>
      </c>
      <c r="T78" s="40">
        <f t="shared" si="7"/>
        <v>15</v>
      </c>
      <c r="U78" s="40">
        <f t="shared" si="7"/>
        <v>71</v>
      </c>
      <c r="V78" s="40">
        <f t="shared" si="7"/>
        <v>71</v>
      </c>
      <c r="W78" s="40">
        <f t="shared" si="7"/>
        <v>107</v>
      </c>
      <c r="X78" s="40">
        <f t="shared" si="7"/>
        <v>106</v>
      </c>
      <c r="Y78" s="40">
        <f t="shared" si="7"/>
        <v>59</v>
      </c>
      <c r="Z78" s="40">
        <f t="shared" si="7"/>
        <v>66</v>
      </c>
      <c r="AA78" s="40">
        <f t="shared" si="7"/>
        <v>66</v>
      </c>
      <c r="AB78" s="41">
        <f t="shared" si="7"/>
        <v>79</v>
      </c>
    </row>
    <row r="79" spans="2:28" ht="17.25" thickTop="1" thickBot="1" x14ac:dyDescent="0.3">
      <c r="B79" s="42" t="str">
        <f t="shared" si="4"/>
        <v>06.08.2021</v>
      </c>
      <c r="C79" s="45">
        <f t="shared" si="5"/>
        <v>1682</v>
      </c>
      <c r="D79" s="46">
        <f t="shared" si="6"/>
        <v>0</v>
      </c>
      <c r="E79" s="51">
        <f t="shared" si="7"/>
        <v>92</v>
      </c>
      <c r="F79" s="40">
        <f t="shared" si="7"/>
        <v>97</v>
      </c>
      <c r="G79" s="40">
        <f t="shared" si="7"/>
        <v>79</v>
      </c>
      <c r="H79" s="40">
        <f t="shared" si="7"/>
        <v>95</v>
      </c>
      <c r="I79" s="40">
        <f t="shared" si="7"/>
        <v>65</v>
      </c>
      <c r="J79" s="40">
        <f t="shared" si="7"/>
        <v>55</v>
      </c>
      <c r="K79" s="40">
        <f t="shared" si="7"/>
        <v>50</v>
      </c>
      <c r="L79" s="40">
        <f t="shared" si="7"/>
        <v>59</v>
      </c>
      <c r="M79" s="40">
        <f t="shared" si="7"/>
        <v>65</v>
      </c>
      <c r="N79" s="40">
        <f t="shared" si="7"/>
        <v>53</v>
      </c>
      <c r="O79" s="40">
        <f t="shared" si="7"/>
        <v>56</v>
      </c>
      <c r="P79" s="40">
        <f t="shared" si="7"/>
        <v>89</v>
      </c>
      <c r="Q79" s="40">
        <f t="shared" si="7"/>
        <v>76</v>
      </c>
      <c r="R79" s="40">
        <f t="shared" si="7"/>
        <v>76</v>
      </c>
      <c r="S79" s="40">
        <f t="shared" si="7"/>
        <v>20</v>
      </c>
      <c r="T79" s="40">
        <f t="shared" si="7"/>
        <v>20</v>
      </c>
      <c r="U79" s="40">
        <f t="shared" si="7"/>
        <v>86</v>
      </c>
      <c r="V79" s="40">
        <f t="shared" si="7"/>
        <v>122</v>
      </c>
      <c r="W79" s="40">
        <f t="shared" si="7"/>
        <v>122</v>
      </c>
      <c r="X79" s="40">
        <f t="shared" si="7"/>
        <v>55</v>
      </c>
      <c r="Y79" s="40">
        <f t="shared" si="7"/>
        <v>55</v>
      </c>
      <c r="Z79" s="40">
        <f t="shared" si="7"/>
        <v>71</v>
      </c>
      <c r="AA79" s="40">
        <f t="shared" si="7"/>
        <v>71</v>
      </c>
      <c r="AB79" s="41">
        <f t="shared" si="7"/>
        <v>53</v>
      </c>
    </row>
    <row r="80" spans="2:28" ht="17.25" thickTop="1" thickBot="1" x14ac:dyDescent="0.3">
      <c r="B80" s="42" t="str">
        <f t="shared" si="4"/>
        <v>07.08.2021</v>
      </c>
      <c r="C80" s="45">
        <f t="shared" si="5"/>
        <v>1153</v>
      </c>
      <c r="D80" s="46">
        <f t="shared" si="6"/>
        <v>0</v>
      </c>
      <c r="E80" s="51">
        <f t="shared" si="7"/>
        <v>37</v>
      </c>
      <c r="F80" s="40">
        <f t="shared" si="7"/>
        <v>25</v>
      </c>
      <c r="G80" s="40">
        <f t="shared" si="7"/>
        <v>30</v>
      </c>
      <c r="H80" s="40">
        <f t="shared" si="7"/>
        <v>43</v>
      </c>
      <c r="I80" s="40">
        <f t="shared" si="7"/>
        <v>55</v>
      </c>
      <c r="J80" s="40">
        <f t="shared" si="7"/>
        <v>55</v>
      </c>
      <c r="K80" s="40">
        <f t="shared" si="7"/>
        <v>55</v>
      </c>
      <c r="L80" s="40">
        <f t="shared" si="7"/>
        <v>30</v>
      </c>
      <c r="M80" s="40">
        <f t="shared" si="7"/>
        <v>28</v>
      </c>
      <c r="N80" s="40">
        <f t="shared" si="7"/>
        <v>22</v>
      </c>
      <c r="O80" s="40">
        <f t="shared" si="7"/>
        <v>5</v>
      </c>
      <c r="P80" s="40">
        <f t="shared" si="7"/>
        <v>5</v>
      </c>
      <c r="Q80" s="40">
        <f t="shared" si="7"/>
        <v>5</v>
      </c>
      <c r="R80" s="40">
        <f t="shared" si="7"/>
        <v>5</v>
      </c>
      <c r="S80" s="40">
        <f t="shared" si="7"/>
        <v>14</v>
      </c>
      <c r="T80" s="40">
        <f t="shared" si="7"/>
        <v>20</v>
      </c>
      <c r="U80" s="40">
        <f t="shared" si="7"/>
        <v>93</v>
      </c>
      <c r="V80" s="40">
        <f t="shared" si="7"/>
        <v>93</v>
      </c>
      <c r="W80" s="40">
        <f t="shared" si="7"/>
        <v>91</v>
      </c>
      <c r="X80" s="40">
        <f t="shared" si="7"/>
        <v>88</v>
      </c>
      <c r="Y80" s="40">
        <f t="shared" si="7"/>
        <v>91</v>
      </c>
      <c r="Z80" s="40">
        <f t="shared" si="7"/>
        <v>91</v>
      </c>
      <c r="AA80" s="40">
        <f t="shared" si="7"/>
        <v>88</v>
      </c>
      <c r="AB80" s="41">
        <f t="shared" si="7"/>
        <v>84</v>
      </c>
    </row>
    <row r="81" spans="2:28" ht="17.25" thickTop="1" thickBot="1" x14ac:dyDescent="0.3">
      <c r="B81" s="42" t="str">
        <f t="shared" si="4"/>
        <v>08.08.2021</v>
      </c>
      <c r="C81" s="45">
        <f t="shared" si="5"/>
        <v>374</v>
      </c>
      <c r="D81" s="46">
        <f t="shared" si="6"/>
        <v>-63</v>
      </c>
      <c r="E81" s="51">
        <f t="shared" si="7"/>
        <v>100</v>
      </c>
      <c r="F81" s="40">
        <f t="shared" si="7"/>
        <v>51</v>
      </c>
      <c r="G81" s="40">
        <f t="shared" si="7"/>
        <v>30</v>
      </c>
      <c r="H81" s="40">
        <f t="shared" si="7"/>
        <v>25</v>
      </c>
      <c r="I81" s="40">
        <f t="shared" si="7"/>
        <v>0</v>
      </c>
      <c r="J81" s="40">
        <f t="shared" si="7"/>
        <v>25</v>
      </c>
      <c r="K81" s="40">
        <f t="shared" si="7"/>
        <v>70</v>
      </c>
      <c r="L81" s="40">
        <f t="shared" si="7"/>
        <v>47</v>
      </c>
      <c r="M81" s="40">
        <f t="shared" si="7"/>
        <v>2</v>
      </c>
      <c r="N81" s="40">
        <f t="shared" si="7"/>
        <v>0</v>
      </c>
      <c r="O81" s="40">
        <f t="shared" si="7"/>
        <v>0</v>
      </c>
      <c r="P81" s="40">
        <f t="shared" si="7"/>
        <v>-28</v>
      </c>
      <c r="Q81" s="40">
        <f t="shared" si="7"/>
        <v>-35</v>
      </c>
      <c r="R81" s="40">
        <f t="shared" si="7"/>
        <v>0</v>
      </c>
      <c r="S81" s="40">
        <f t="shared" si="7"/>
        <v>0</v>
      </c>
      <c r="T81" s="40">
        <f t="shared" si="7"/>
        <v>0</v>
      </c>
      <c r="U81" s="40">
        <f t="shared" si="7"/>
        <v>0</v>
      </c>
      <c r="V81" s="40">
        <f t="shared" si="7"/>
        <v>0</v>
      </c>
      <c r="W81" s="40">
        <f t="shared" si="7"/>
        <v>0</v>
      </c>
      <c r="X81" s="40">
        <f t="shared" si="7"/>
        <v>0</v>
      </c>
      <c r="Y81" s="40">
        <f t="shared" si="7"/>
        <v>0</v>
      </c>
      <c r="Z81" s="40">
        <f t="shared" si="7"/>
        <v>0</v>
      </c>
      <c r="AA81" s="40">
        <f t="shared" si="7"/>
        <v>20</v>
      </c>
      <c r="AB81" s="41">
        <f t="shared" si="7"/>
        <v>4</v>
      </c>
    </row>
    <row r="82" spans="2:28" ht="17.25" thickTop="1" thickBot="1" x14ac:dyDescent="0.3">
      <c r="B82" s="42" t="str">
        <f t="shared" si="4"/>
        <v>09.08.2021</v>
      </c>
      <c r="C82" s="45">
        <f t="shared" si="5"/>
        <v>1235</v>
      </c>
      <c r="D82" s="46">
        <f t="shared" si="6"/>
        <v>0</v>
      </c>
      <c r="E82" s="51">
        <f t="shared" si="7"/>
        <v>40</v>
      </c>
      <c r="F82" s="40">
        <f t="shared" si="7"/>
        <v>35</v>
      </c>
      <c r="G82" s="40">
        <f t="shared" si="7"/>
        <v>35</v>
      </c>
      <c r="H82" s="40">
        <f t="shared" si="7"/>
        <v>20</v>
      </c>
      <c r="I82" s="40">
        <f t="shared" si="7"/>
        <v>0</v>
      </c>
      <c r="J82" s="40">
        <f t="shared" si="7"/>
        <v>0</v>
      </c>
      <c r="K82" s="40">
        <f t="shared" si="7"/>
        <v>0</v>
      </c>
      <c r="L82" s="40">
        <f t="shared" si="7"/>
        <v>35</v>
      </c>
      <c r="M82" s="40">
        <f t="shared" si="7"/>
        <v>53</v>
      </c>
      <c r="N82" s="40">
        <f t="shared" si="7"/>
        <v>85</v>
      </c>
      <c r="O82" s="40">
        <f t="shared" si="7"/>
        <v>75</v>
      </c>
      <c r="P82" s="40">
        <f t="shared" si="7"/>
        <v>50</v>
      </c>
      <c r="Q82" s="40">
        <f t="shared" si="7"/>
        <v>78</v>
      </c>
      <c r="R82" s="40">
        <f t="shared" si="7"/>
        <v>105</v>
      </c>
      <c r="S82" s="40">
        <f t="shared" si="7"/>
        <v>61</v>
      </c>
      <c r="T82" s="40">
        <f t="shared" si="7"/>
        <v>68</v>
      </c>
      <c r="U82" s="40">
        <f t="shared" si="7"/>
        <v>60</v>
      </c>
      <c r="V82" s="40">
        <f t="shared" si="7"/>
        <v>71</v>
      </c>
      <c r="W82" s="40">
        <f t="shared" si="7"/>
        <v>90</v>
      </c>
      <c r="X82" s="40">
        <f t="shared" si="7"/>
        <v>90</v>
      </c>
      <c r="Y82" s="40">
        <f t="shared" si="7"/>
        <v>38</v>
      </c>
      <c r="Z82" s="40">
        <f t="shared" si="7"/>
        <v>49</v>
      </c>
      <c r="AA82" s="40">
        <f t="shared" si="7"/>
        <v>26</v>
      </c>
      <c r="AB82" s="41">
        <f t="shared" si="7"/>
        <v>71</v>
      </c>
    </row>
    <row r="83" spans="2:28" ht="17.25" thickTop="1" thickBot="1" x14ac:dyDescent="0.3">
      <c r="B83" s="42" t="str">
        <f t="shared" si="4"/>
        <v>10.08.2021</v>
      </c>
      <c r="C83" s="45">
        <f t="shared" si="5"/>
        <v>1633</v>
      </c>
      <c r="D83" s="46">
        <f t="shared" si="6"/>
        <v>0</v>
      </c>
      <c r="E83" s="51">
        <f t="shared" si="7"/>
        <v>77</v>
      </c>
      <c r="F83" s="40">
        <f t="shared" si="7"/>
        <v>55</v>
      </c>
      <c r="G83" s="40">
        <f t="shared" si="7"/>
        <v>60</v>
      </c>
      <c r="H83" s="40">
        <f t="shared" si="7"/>
        <v>45</v>
      </c>
      <c r="I83" s="40">
        <f t="shared" si="7"/>
        <v>45</v>
      </c>
      <c r="J83" s="40">
        <f t="shared" si="7"/>
        <v>40</v>
      </c>
      <c r="K83" s="40">
        <f t="shared" si="7"/>
        <v>40</v>
      </c>
      <c r="L83" s="40">
        <f t="shared" si="7"/>
        <v>55</v>
      </c>
      <c r="M83" s="40">
        <f t="shared" si="7"/>
        <v>72</v>
      </c>
      <c r="N83" s="40">
        <f t="shared" si="7"/>
        <v>50</v>
      </c>
      <c r="O83" s="40">
        <f t="shared" si="7"/>
        <v>40</v>
      </c>
      <c r="P83" s="40">
        <f t="shared" si="7"/>
        <v>90</v>
      </c>
      <c r="Q83" s="40">
        <f t="shared" si="7"/>
        <v>97</v>
      </c>
      <c r="R83" s="40">
        <f t="shared" si="7"/>
        <v>91</v>
      </c>
      <c r="S83" s="40">
        <f t="shared" si="7"/>
        <v>72</v>
      </c>
      <c r="T83" s="40">
        <f t="shared" si="7"/>
        <v>86</v>
      </c>
      <c r="U83" s="40">
        <f t="shared" si="7"/>
        <v>67</v>
      </c>
      <c r="V83" s="40">
        <f t="shared" si="7"/>
        <v>102</v>
      </c>
      <c r="W83" s="40">
        <f t="shared" si="7"/>
        <v>102</v>
      </c>
      <c r="X83" s="40">
        <f t="shared" si="7"/>
        <v>102</v>
      </c>
      <c r="Y83" s="40">
        <f t="shared" si="7"/>
        <v>71</v>
      </c>
      <c r="Z83" s="40">
        <f t="shared" si="7"/>
        <v>56</v>
      </c>
      <c r="AA83" s="40">
        <f t="shared" si="7"/>
        <v>51</v>
      </c>
      <c r="AB83" s="41">
        <f t="shared" si="7"/>
        <v>67</v>
      </c>
    </row>
    <row r="84" spans="2:28" ht="17.25" thickTop="1" thickBot="1" x14ac:dyDescent="0.3">
      <c r="B84" s="42" t="str">
        <f t="shared" si="4"/>
        <v>11.08.2021</v>
      </c>
      <c r="C84" s="45">
        <f t="shared" si="5"/>
        <v>2070</v>
      </c>
      <c r="D84" s="46">
        <f t="shared" si="6"/>
        <v>0</v>
      </c>
      <c r="E84" s="51">
        <f t="shared" si="7"/>
        <v>74</v>
      </c>
      <c r="F84" s="40">
        <f t="shared" si="7"/>
        <v>89</v>
      </c>
      <c r="G84" s="40">
        <f t="shared" si="7"/>
        <v>60</v>
      </c>
      <c r="H84" s="40">
        <f t="shared" si="7"/>
        <v>89</v>
      </c>
      <c r="I84" s="40">
        <f t="shared" si="7"/>
        <v>125</v>
      </c>
      <c r="J84" s="40">
        <f t="shared" si="7"/>
        <v>125</v>
      </c>
      <c r="K84" s="40">
        <f t="shared" si="7"/>
        <v>125</v>
      </c>
      <c r="L84" s="40">
        <f t="shared" si="7"/>
        <v>125</v>
      </c>
      <c r="M84" s="40">
        <f t="shared" si="7"/>
        <v>130</v>
      </c>
      <c r="N84" s="40">
        <f t="shared" si="7"/>
        <v>110</v>
      </c>
      <c r="O84" s="40">
        <f t="shared" si="7"/>
        <v>100</v>
      </c>
      <c r="P84" s="40">
        <f t="shared" si="7"/>
        <v>126</v>
      </c>
      <c r="Q84" s="40">
        <f t="shared" si="7"/>
        <v>101</v>
      </c>
      <c r="R84" s="40">
        <f t="shared" si="7"/>
        <v>45</v>
      </c>
      <c r="S84" s="40">
        <f t="shared" si="7"/>
        <v>5</v>
      </c>
      <c r="T84" s="40">
        <f t="shared" si="7"/>
        <v>5</v>
      </c>
      <c r="U84" s="40">
        <f t="shared" si="7"/>
        <v>38</v>
      </c>
      <c r="V84" s="40">
        <f t="shared" si="7"/>
        <v>86</v>
      </c>
      <c r="W84" s="40">
        <f t="shared" si="7"/>
        <v>86</v>
      </c>
      <c r="X84" s="40">
        <f t="shared" si="7"/>
        <v>86</v>
      </c>
      <c r="Y84" s="40">
        <f t="shared" si="7"/>
        <v>55</v>
      </c>
      <c r="Z84" s="40">
        <f t="shared" si="7"/>
        <v>75</v>
      </c>
      <c r="AA84" s="40">
        <f t="shared" si="7"/>
        <v>95</v>
      </c>
      <c r="AB84" s="41">
        <f t="shared" si="7"/>
        <v>115</v>
      </c>
    </row>
    <row r="85" spans="2:28" ht="17.25" thickTop="1" thickBot="1" x14ac:dyDescent="0.3">
      <c r="B85" s="42" t="str">
        <f t="shared" si="4"/>
        <v>12.08.2021</v>
      </c>
      <c r="C85" s="45">
        <f t="shared" si="5"/>
        <v>1066</v>
      </c>
      <c r="D85" s="46">
        <f t="shared" si="6"/>
        <v>0</v>
      </c>
      <c r="E85" s="51">
        <f t="shared" si="7"/>
        <v>59</v>
      </c>
      <c r="F85" s="40">
        <f t="shared" si="7"/>
        <v>82</v>
      </c>
      <c r="G85" s="40">
        <f t="shared" si="7"/>
        <v>60</v>
      </c>
      <c r="H85" s="40">
        <f t="shared" si="7"/>
        <v>30</v>
      </c>
      <c r="I85" s="40">
        <f t="shared" si="7"/>
        <v>30</v>
      </c>
      <c r="J85" s="40">
        <f t="shared" si="7"/>
        <v>79</v>
      </c>
      <c r="K85" s="40">
        <f t="shared" si="7"/>
        <v>85</v>
      </c>
      <c r="L85" s="40">
        <f t="shared" si="7"/>
        <v>90</v>
      </c>
      <c r="M85" s="40">
        <f t="shared" si="7"/>
        <v>57</v>
      </c>
      <c r="N85" s="40">
        <f t="shared" si="7"/>
        <v>33</v>
      </c>
      <c r="O85" s="40">
        <f t="shared" si="7"/>
        <v>70</v>
      </c>
      <c r="P85" s="40">
        <f t="shared" si="7"/>
        <v>50</v>
      </c>
      <c r="Q85" s="40">
        <f t="shared" si="7"/>
        <v>37</v>
      </c>
      <c r="R85" s="40">
        <f t="shared" si="7"/>
        <v>53</v>
      </c>
      <c r="S85" s="40">
        <f t="shared" si="7"/>
        <v>76</v>
      </c>
      <c r="T85" s="40">
        <f t="shared" ref="T85:AB85" si="8">T15+T50</f>
        <v>64</v>
      </c>
      <c r="U85" s="40">
        <f t="shared" si="8"/>
        <v>21</v>
      </c>
      <c r="V85" s="40">
        <f t="shared" si="8"/>
        <v>40</v>
      </c>
      <c r="W85" s="40">
        <f t="shared" si="8"/>
        <v>50</v>
      </c>
      <c r="X85" s="40">
        <f t="shared" si="8"/>
        <v>0</v>
      </c>
      <c r="Y85" s="40">
        <f t="shared" si="8"/>
        <v>0</v>
      </c>
      <c r="Z85" s="40">
        <f t="shared" si="8"/>
        <v>0</v>
      </c>
      <c r="AA85" s="40">
        <f t="shared" si="8"/>
        <v>0</v>
      </c>
      <c r="AB85" s="41">
        <f t="shared" si="8"/>
        <v>0</v>
      </c>
    </row>
    <row r="86" spans="2:28" ht="17.25" thickTop="1" thickBot="1" x14ac:dyDescent="0.3">
      <c r="B86" s="42" t="str">
        <f t="shared" si="4"/>
        <v>13.08.2021</v>
      </c>
      <c r="C86" s="45">
        <f t="shared" si="5"/>
        <v>417</v>
      </c>
      <c r="D86" s="46">
        <f t="shared" si="6"/>
        <v>0</v>
      </c>
      <c r="E86" s="51">
        <f t="shared" ref="E86:AB96" si="9">E16+E51</f>
        <v>0</v>
      </c>
      <c r="F86" s="40">
        <f t="shared" si="9"/>
        <v>10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0</v>
      </c>
      <c r="L86" s="40">
        <f t="shared" si="9"/>
        <v>0</v>
      </c>
      <c r="M86" s="40">
        <f t="shared" si="9"/>
        <v>0</v>
      </c>
      <c r="N86" s="40">
        <f t="shared" si="9"/>
        <v>0</v>
      </c>
      <c r="O86" s="40">
        <f t="shared" si="9"/>
        <v>11</v>
      </c>
      <c r="P86" s="40">
        <f t="shared" si="9"/>
        <v>0</v>
      </c>
      <c r="Q86" s="40">
        <f t="shared" si="9"/>
        <v>40</v>
      </c>
      <c r="R86" s="40">
        <f t="shared" si="9"/>
        <v>55</v>
      </c>
      <c r="S86" s="40">
        <f t="shared" si="9"/>
        <v>15</v>
      </c>
      <c r="T86" s="40">
        <f t="shared" si="9"/>
        <v>25</v>
      </c>
      <c r="U86" s="40">
        <f t="shared" si="9"/>
        <v>50</v>
      </c>
      <c r="V86" s="40">
        <f t="shared" si="9"/>
        <v>53</v>
      </c>
      <c r="W86" s="40">
        <f t="shared" si="9"/>
        <v>37</v>
      </c>
      <c r="X86" s="40">
        <f t="shared" si="9"/>
        <v>26</v>
      </c>
      <c r="Y86" s="40">
        <f t="shared" si="9"/>
        <v>26</v>
      </c>
      <c r="Z86" s="40">
        <f t="shared" si="9"/>
        <v>26</v>
      </c>
      <c r="AA86" s="40">
        <f t="shared" si="9"/>
        <v>26</v>
      </c>
      <c r="AB86" s="41">
        <f t="shared" si="9"/>
        <v>17</v>
      </c>
    </row>
    <row r="87" spans="2:28" ht="17.25" thickTop="1" thickBot="1" x14ac:dyDescent="0.3">
      <c r="B87" s="42" t="str">
        <f t="shared" si="4"/>
        <v>14.08.2021</v>
      </c>
      <c r="C87" s="45">
        <f t="shared" si="5"/>
        <v>369</v>
      </c>
      <c r="D87" s="46">
        <f t="shared" si="6"/>
        <v>0</v>
      </c>
      <c r="E87" s="39">
        <f t="shared" si="9"/>
        <v>0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12</v>
      </c>
      <c r="M87" s="40">
        <f t="shared" si="9"/>
        <v>20</v>
      </c>
      <c r="N87" s="40">
        <f t="shared" si="9"/>
        <v>0</v>
      </c>
      <c r="O87" s="40">
        <f t="shared" si="9"/>
        <v>0</v>
      </c>
      <c r="P87" s="40">
        <f t="shared" si="9"/>
        <v>10</v>
      </c>
      <c r="Q87" s="40">
        <f t="shared" si="9"/>
        <v>0</v>
      </c>
      <c r="R87" s="40">
        <f t="shared" si="9"/>
        <v>38</v>
      </c>
      <c r="S87" s="40">
        <f t="shared" si="9"/>
        <v>27</v>
      </c>
      <c r="T87" s="40">
        <f t="shared" si="9"/>
        <v>66</v>
      </c>
      <c r="U87" s="40">
        <f t="shared" si="9"/>
        <v>42</v>
      </c>
      <c r="V87" s="40">
        <f t="shared" si="9"/>
        <v>25</v>
      </c>
      <c r="W87" s="40">
        <f t="shared" si="9"/>
        <v>20</v>
      </c>
      <c r="X87" s="40">
        <f t="shared" si="9"/>
        <v>24</v>
      </c>
      <c r="Y87" s="40">
        <f t="shared" si="9"/>
        <v>25</v>
      </c>
      <c r="Z87" s="40">
        <f t="shared" si="9"/>
        <v>25</v>
      </c>
      <c r="AA87" s="40">
        <f t="shared" si="9"/>
        <v>25</v>
      </c>
      <c r="AB87" s="41">
        <f t="shared" si="9"/>
        <v>10</v>
      </c>
    </row>
    <row r="88" spans="2:28" ht="17.25" thickTop="1" thickBot="1" x14ac:dyDescent="0.3">
      <c r="B88" s="42" t="str">
        <f t="shared" si="4"/>
        <v>15.08.2021</v>
      </c>
      <c r="C88" s="45">
        <f t="shared" si="5"/>
        <v>22</v>
      </c>
      <c r="D88" s="46">
        <f t="shared" si="6"/>
        <v>-127</v>
      </c>
      <c r="E88" s="51">
        <f t="shared" si="9"/>
        <v>10</v>
      </c>
      <c r="F88" s="40">
        <f t="shared" si="9"/>
        <v>12</v>
      </c>
      <c r="G88" s="40">
        <f t="shared" si="9"/>
        <v>0</v>
      </c>
      <c r="H88" s="40">
        <f t="shared" si="9"/>
        <v>0</v>
      </c>
      <c r="I88" s="40">
        <f t="shared" si="9"/>
        <v>0</v>
      </c>
      <c r="J88" s="40">
        <f t="shared" si="9"/>
        <v>-37</v>
      </c>
      <c r="K88" s="40">
        <f t="shared" si="9"/>
        <v>-50</v>
      </c>
      <c r="L88" s="40">
        <f t="shared" si="9"/>
        <v>-40</v>
      </c>
      <c r="M88" s="40">
        <f t="shared" si="9"/>
        <v>0</v>
      </c>
      <c r="N88" s="40">
        <f t="shared" si="9"/>
        <v>0</v>
      </c>
      <c r="O88" s="40">
        <f t="shared" si="9"/>
        <v>0</v>
      </c>
      <c r="P88" s="40">
        <f t="shared" si="9"/>
        <v>0</v>
      </c>
      <c r="Q88" s="40">
        <f t="shared" si="9"/>
        <v>0</v>
      </c>
      <c r="R88" s="40">
        <f t="shared" si="9"/>
        <v>0</v>
      </c>
      <c r="S88" s="40">
        <f t="shared" si="9"/>
        <v>0</v>
      </c>
      <c r="T88" s="40">
        <f t="shared" si="9"/>
        <v>0</v>
      </c>
      <c r="U88" s="40">
        <f t="shared" si="9"/>
        <v>0</v>
      </c>
      <c r="V88" s="40">
        <f t="shared" si="9"/>
        <v>0</v>
      </c>
      <c r="W88" s="40">
        <f t="shared" si="9"/>
        <v>0</v>
      </c>
      <c r="X88" s="40">
        <f t="shared" si="9"/>
        <v>0</v>
      </c>
      <c r="Y88" s="40">
        <f t="shared" si="9"/>
        <v>0</v>
      </c>
      <c r="Z88" s="40">
        <f t="shared" si="9"/>
        <v>0</v>
      </c>
      <c r="AA88" s="40">
        <f t="shared" si="9"/>
        <v>0</v>
      </c>
      <c r="AB88" s="41">
        <f t="shared" si="9"/>
        <v>0</v>
      </c>
    </row>
    <row r="89" spans="2:28" ht="17.25" thickTop="1" thickBot="1" x14ac:dyDescent="0.3">
      <c r="B89" s="42" t="str">
        <f t="shared" si="4"/>
        <v>16.08.2021</v>
      </c>
      <c r="C89" s="45">
        <f t="shared" si="5"/>
        <v>228</v>
      </c>
      <c r="D89" s="46">
        <f t="shared" si="6"/>
        <v>-36</v>
      </c>
      <c r="E89" s="51">
        <f t="shared" si="9"/>
        <v>0</v>
      </c>
      <c r="F89" s="40">
        <f t="shared" si="9"/>
        <v>0</v>
      </c>
      <c r="G89" s="40">
        <f t="shared" si="9"/>
        <v>0</v>
      </c>
      <c r="H89" s="40">
        <f t="shared" si="9"/>
        <v>0</v>
      </c>
      <c r="I89" s="40">
        <f t="shared" si="9"/>
        <v>-19</v>
      </c>
      <c r="J89" s="40">
        <f t="shared" si="9"/>
        <v>-17</v>
      </c>
      <c r="K89" s="40">
        <f t="shared" si="9"/>
        <v>0</v>
      </c>
      <c r="L89" s="40">
        <f t="shared" si="9"/>
        <v>46</v>
      </c>
      <c r="M89" s="40">
        <f t="shared" si="9"/>
        <v>47</v>
      </c>
      <c r="N89" s="40">
        <f t="shared" si="9"/>
        <v>33</v>
      </c>
      <c r="O89" s="40">
        <f t="shared" si="9"/>
        <v>16</v>
      </c>
      <c r="P89" s="40">
        <f t="shared" si="9"/>
        <v>9</v>
      </c>
      <c r="Q89" s="40">
        <f t="shared" si="9"/>
        <v>10</v>
      </c>
      <c r="R89" s="40">
        <f t="shared" si="9"/>
        <v>9</v>
      </c>
      <c r="S89" s="40">
        <f t="shared" si="9"/>
        <v>21</v>
      </c>
      <c r="T89" s="40">
        <f t="shared" si="9"/>
        <v>26</v>
      </c>
      <c r="U89" s="40">
        <f t="shared" si="9"/>
        <v>0</v>
      </c>
      <c r="V89" s="40">
        <f t="shared" si="9"/>
        <v>11</v>
      </c>
      <c r="W89" s="40">
        <f t="shared" si="9"/>
        <v>0</v>
      </c>
      <c r="X89" s="40">
        <f t="shared" si="9"/>
        <v>0</v>
      </c>
      <c r="Y89" s="40">
        <f t="shared" si="9"/>
        <v>0</v>
      </c>
      <c r="Z89" s="40">
        <f t="shared" si="9"/>
        <v>0</v>
      </c>
      <c r="AA89" s="40">
        <f t="shared" si="9"/>
        <v>0</v>
      </c>
      <c r="AB89" s="41">
        <f t="shared" si="9"/>
        <v>0</v>
      </c>
    </row>
    <row r="90" spans="2:28" ht="17.25" thickTop="1" thickBot="1" x14ac:dyDescent="0.3">
      <c r="B90" s="42" t="str">
        <f t="shared" si="4"/>
        <v>17.08.2021</v>
      </c>
      <c r="C90" s="45">
        <f t="shared" si="5"/>
        <v>746</v>
      </c>
      <c r="D90" s="46">
        <f t="shared" si="6"/>
        <v>0</v>
      </c>
      <c r="E90" s="51">
        <f t="shared" si="9"/>
        <v>28</v>
      </c>
      <c r="F90" s="40">
        <f t="shared" si="9"/>
        <v>5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30</v>
      </c>
      <c r="K90" s="40">
        <f t="shared" si="9"/>
        <v>5</v>
      </c>
      <c r="L90" s="40">
        <f t="shared" si="9"/>
        <v>7</v>
      </c>
      <c r="M90" s="40">
        <f t="shared" si="9"/>
        <v>46</v>
      </c>
      <c r="N90" s="40">
        <f t="shared" si="9"/>
        <v>46</v>
      </c>
      <c r="O90" s="40">
        <f t="shared" si="9"/>
        <v>27</v>
      </c>
      <c r="P90" s="40">
        <f t="shared" si="9"/>
        <v>70</v>
      </c>
      <c r="Q90" s="40">
        <f t="shared" si="9"/>
        <v>70</v>
      </c>
      <c r="R90" s="40">
        <f t="shared" si="9"/>
        <v>70</v>
      </c>
      <c r="S90" s="40">
        <f t="shared" si="9"/>
        <v>56</v>
      </c>
      <c r="T90" s="40">
        <f t="shared" si="9"/>
        <v>71</v>
      </c>
      <c r="U90" s="40">
        <f t="shared" si="9"/>
        <v>97</v>
      </c>
      <c r="V90" s="40">
        <f t="shared" si="9"/>
        <v>95</v>
      </c>
      <c r="W90" s="40">
        <f t="shared" si="9"/>
        <v>0</v>
      </c>
      <c r="X90" s="40">
        <f t="shared" si="9"/>
        <v>0</v>
      </c>
      <c r="Y90" s="40">
        <f t="shared" si="9"/>
        <v>0</v>
      </c>
      <c r="Z90" s="40">
        <f t="shared" si="9"/>
        <v>0</v>
      </c>
      <c r="AA90" s="40">
        <f t="shared" si="9"/>
        <v>0</v>
      </c>
      <c r="AB90" s="41">
        <f t="shared" si="9"/>
        <v>23</v>
      </c>
    </row>
    <row r="91" spans="2:28" ht="17.25" thickTop="1" thickBot="1" x14ac:dyDescent="0.3">
      <c r="B91" s="42" t="str">
        <f t="shared" si="4"/>
        <v>18.08.2021</v>
      </c>
      <c r="C91" s="45">
        <f t="shared" si="5"/>
        <v>463</v>
      </c>
      <c r="D91" s="46">
        <f t="shared" si="6"/>
        <v>0</v>
      </c>
      <c r="E91" s="51">
        <f t="shared" si="9"/>
        <v>53</v>
      </c>
      <c r="F91" s="40">
        <f t="shared" si="9"/>
        <v>40</v>
      </c>
      <c r="G91" s="40">
        <f t="shared" si="9"/>
        <v>19</v>
      </c>
      <c r="H91" s="40">
        <f t="shared" si="9"/>
        <v>5</v>
      </c>
      <c r="I91" s="40">
        <f t="shared" si="9"/>
        <v>5</v>
      </c>
      <c r="J91" s="40">
        <f t="shared" si="9"/>
        <v>0</v>
      </c>
      <c r="K91" s="40">
        <f t="shared" si="9"/>
        <v>0</v>
      </c>
      <c r="L91" s="40">
        <f t="shared" si="9"/>
        <v>50</v>
      </c>
      <c r="M91" s="40">
        <f t="shared" si="9"/>
        <v>44</v>
      </c>
      <c r="N91" s="40">
        <f t="shared" si="9"/>
        <v>42</v>
      </c>
      <c r="O91" s="40">
        <f t="shared" si="9"/>
        <v>63</v>
      </c>
      <c r="P91" s="40">
        <f t="shared" si="9"/>
        <v>20</v>
      </c>
      <c r="Q91" s="40">
        <f t="shared" si="9"/>
        <v>20</v>
      </c>
      <c r="R91" s="40">
        <f t="shared" si="9"/>
        <v>25</v>
      </c>
      <c r="S91" s="40">
        <f t="shared" si="9"/>
        <v>11</v>
      </c>
      <c r="T91" s="40">
        <f t="shared" si="9"/>
        <v>14</v>
      </c>
      <c r="U91" s="40">
        <f t="shared" si="9"/>
        <v>36</v>
      </c>
      <c r="V91" s="40">
        <f t="shared" si="9"/>
        <v>16</v>
      </c>
      <c r="W91" s="40">
        <f t="shared" si="9"/>
        <v>0</v>
      </c>
      <c r="X91" s="40">
        <f t="shared" si="9"/>
        <v>0</v>
      </c>
      <c r="Y91" s="40">
        <f t="shared" si="9"/>
        <v>0</v>
      </c>
      <c r="Z91" s="40">
        <f t="shared" si="9"/>
        <v>0</v>
      </c>
      <c r="AA91" s="40">
        <f t="shared" si="9"/>
        <v>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19.08.2021</v>
      </c>
      <c r="C92" s="45">
        <f t="shared" si="5"/>
        <v>349</v>
      </c>
      <c r="D92" s="46">
        <f t="shared" si="6"/>
        <v>0</v>
      </c>
      <c r="E92" s="51">
        <f t="shared" si="9"/>
        <v>43</v>
      </c>
      <c r="F92" s="40">
        <f t="shared" si="9"/>
        <v>3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1</v>
      </c>
      <c r="L92" s="40">
        <f t="shared" si="9"/>
        <v>57</v>
      </c>
      <c r="M92" s="40">
        <f t="shared" si="9"/>
        <v>48</v>
      </c>
      <c r="N92" s="40">
        <f t="shared" si="9"/>
        <v>9</v>
      </c>
      <c r="O92" s="40">
        <f t="shared" si="9"/>
        <v>0</v>
      </c>
      <c r="P92" s="40">
        <f t="shared" si="9"/>
        <v>0</v>
      </c>
      <c r="Q92" s="40">
        <f t="shared" si="9"/>
        <v>0</v>
      </c>
      <c r="R92" s="40">
        <f t="shared" si="9"/>
        <v>0</v>
      </c>
      <c r="S92" s="40">
        <f t="shared" si="9"/>
        <v>0</v>
      </c>
      <c r="T92" s="40">
        <f t="shared" si="9"/>
        <v>0</v>
      </c>
      <c r="U92" s="40">
        <f t="shared" si="9"/>
        <v>0</v>
      </c>
      <c r="V92" s="40">
        <f t="shared" si="9"/>
        <v>8</v>
      </c>
      <c r="W92" s="40">
        <f t="shared" si="9"/>
        <v>20</v>
      </c>
      <c r="X92" s="40">
        <f t="shared" si="9"/>
        <v>0</v>
      </c>
      <c r="Y92" s="40">
        <f t="shared" si="9"/>
        <v>27</v>
      </c>
      <c r="Z92" s="40">
        <f t="shared" si="9"/>
        <v>49</v>
      </c>
      <c r="AA92" s="40">
        <f t="shared" si="9"/>
        <v>44</v>
      </c>
      <c r="AB92" s="41">
        <f t="shared" si="9"/>
        <v>40</v>
      </c>
    </row>
    <row r="93" spans="2:28" ht="17.25" thickTop="1" thickBot="1" x14ac:dyDescent="0.3">
      <c r="B93" s="42" t="str">
        <f t="shared" si="4"/>
        <v>20.08.2021</v>
      </c>
      <c r="C93" s="45">
        <f t="shared" si="5"/>
        <v>1070</v>
      </c>
      <c r="D93" s="46">
        <f t="shared" si="6"/>
        <v>0</v>
      </c>
      <c r="E93" s="51">
        <f t="shared" si="9"/>
        <v>75</v>
      </c>
      <c r="F93" s="40">
        <f t="shared" si="9"/>
        <v>32</v>
      </c>
      <c r="G93" s="40">
        <f t="shared" si="9"/>
        <v>21</v>
      </c>
      <c r="H93" s="40">
        <f t="shared" si="9"/>
        <v>21</v>
      </c>
      <c r="I93" s="40">
        <f t="shared" si="9"/>
        <v>27</v>
      </c>
      <c r="J93" s="40">
        <f t="shared" si="9"/>
        <v>43</v>
      </c>
      <c r="K93" s="40">
        <f t="shared" si="9"/>
        <v>43</v>
      </c>
      <c r="L93" s="40">
        <f t="shared" si="9"/>
        <v>43</v>
      </c>
      <c r="M93" s="40">
        <f t="shared" si="9"/>
        <v>38</v>
      </c>
      <c r="N93" s="40">
        <f t="shared" si="9"/>
        <v>73</v>
      </c>
      <c r="O93" s="40">
        <f t="shared" si="9"/>
        <v>112</v>
      </c>
      <c r="P93" s="40">
        <f t="shared" si="9"/>
        <v>71</v>
      </c>
      <c r="Q93" s="40">
        <f t="shared" si="9"/>
        <v>24</v>
      </c>
      <c r="R93" s="40">
        <f t="shared" si="9"/>
        <v>44</v>
      </c>
      <c r="S93" s="40">
        <f t="shared" si="9"/>
        <v>40</v>
      </c>
      <c r="T93" s="40">
        <f t="shared" si="9"/>
        <v>61</v>
      </c>
      <c r="U93" s="40">
        <f t="shared" si="9"/>
        <v>61</v>
      </c>
      <c r="V93" s="40">
        <f t="shared" si="9"/>
        <v>45</v>
      </c>
      <c r="W93" s="40">
        <f t="shared" si="9"/>
        <v>35</v>
      </c>
      <c r="X93" s="40">
        <f t="shared" si="9"/>
        <v>44</v>
      </c>
      <c r="Y93" s="40">
        <f t="shared" si="9"/>
        <v>23</v>
      </c>
      <c r="Z93" s="40">
        <f t="shared" si="9"/>
        <v>35</v>
      </c>
      <c r="AA93" s="40">
        <f t="shared" si="9"/>
        <v>59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21.08.2021</v>
      </c>
      <c r="C94" s="45">
        <f t="shared" si="5"/>
        <v>367</v>
      </c>
      <c r="D94" s="46">
        <f t="shared" si="6"/>
        <v>0</v>
      </c>
      <c r="E94" s="51">
        <f t="shared" si="9"/>
        <v>22</v>
      </c>
      <c r="F94" s="40">
        <f t="shared" si="9"/>
        <v>27</v>
      </c>
      <c r="G94" s="40">
        <f t="shared" si="9"/>
        <v>12</v>
      </c>
      <c r="H94" s="40">
        <f t="shared" si="9"/>
        <v>0</v>
      </c>
      <c r="I94" s="40">
        <f t="shared" si="9"/>
        <v>0</v>
      </c>
      <c r="J94" s="40">
        <f t="shared" si="9"/>
        <v>4</v>
      </c>
      <c r="K94" s="40">
        <f t="shared" si="9"/>
        <v>32</v>
      </c>
      <c r="L94" s="40">
        <f t="shared" si="9"/>
        <v>46</v>
      </c>
      <c r="M94" s="40">
        <f t="shared" si="9"/>
        <v>35</v>
      </c>
      <c r="N94" s="40">
        <f t="shared" si="9"/>
        <v>25</v>
      </c>
      <c r="O94" s="40">
        <f t="shared" si="9"/>
        <v>38</v>
      </c>
      <c r="P94" s="40">
        <f t="shared" si="9"/>
        <v>10</v>
      </c>
      <c r="Q94" s="40">
        <f t="shared" si="9"/>
        <v>25</v>
      </c>
      <c r="R94" s="40">
        <f t="shared" si="9"/>
        <v>4</v>
      </c>
      <c r="S94" s="40">
        <f t="shared" si="9"/>
        <v>0</v>
      </c>
      <c r="T94" s="40">
        <f t="shared" si="9"/>
        <v>0</v>
      </c>
      <c r="U94" s="40">
        <f t="shared" si="9"/>
        <v>2</v>
      </c>
      <c r="V94" s="40">
        <f t="shared" si="9"/>
        <v>0</v>
      </c>
      <c r="W94" s="40">
        <f t="shared" si="9"/>
        <v>0</v>
      </c>
      <c r="X94" s="40">
        <f t="shared" si="9"/>
        <v>0</v>
      </c>
      <c r="Y94" s="40">
        <f t="shared" si="9"/>
        <v>0</v>
      </c>
      <c r="Z94" s="40">
        <f t="shared" si="9"/>
        <v>25</v>
      </c>
      <c r="AA94" s="40">
        <f t="shared" si="9"/>
        <v>25</v>
      </c>
      <c r="AB94" s="41">
        <f t="shared" si="9"/>
        <v>35</v>
      </c>
    </row>
    <row r="95" spans="2:28" ht="17.25" thickTop="1" thickBot="1" x14ac:dyDescent="0.3">
      <c r="B95" s="42" t="str">
        <f t="shared" si="4"/>
        <v>22.08.2021</v>
      </c>
      <c r="C95" s="45">
        <f t="shared" si="5"/>
        <v>29</v>
      </c>
      <c r="D95" s="46">
        <f t="shared" si="6"/>
        <v>-271</v>
      </c>
      <c r="E95" s="51">
        <f t="shared" si="9"/>
        <v>-14</v>
      </c>
      <c r="F95" s="40">
        <f t="shared" si="9"/>
        <v>-18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-46</v>
      </c>
      <c r="K95" s="40">
        <f t="shared" si="9"/>
        <v>-50</v>
      </c>
      <c r="L95" s="40">
        <f t="shared" si="9"/>
        <v>-50</v>
      </c>
      <c r="M95" s="40">
        <f t="shared" si="9"/>
        <v>-50</v>
      </c>
      <c r="N95" s="40">
        <f t="shared" si="9"/>
        <v>-43</v>
      </c>
      <c r="O95" s="40">
        <f t="shared" si="9"/>
        <v>5</v>
      </c>
      <c r="P95" s="40">
        <f t="shared" si="9"/>
        <v>2</v>
      </c>
      <c r="Q95" s="40">
        <f t="shared" si="9"/>
        <v>0</v>
      </c>
      <c r="R95" s="40">
        <f t="shared" si="9"/>
        <v>0</v>
      </c>
      <c r="S95" s="40">
        <f t="shared" si="9"/>
        <v>0</v>
      </c>
      <c r="T95" s="40">
        <f t="shared" si="9"/>
        <v>0</v>
      </c>
      <c r="U95" s="40">
        <f t="shared" si="9"/>
        <v>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0</v>
      </c>
      <c r="AB95" s="41">
        <f t="shared" si="9"/>
        <v>22</v>
      </c>
    </row>
    <row r="96" spans="2:28" ht="17.25" thickTop="1" thickBot="1" x14ac:dyDescent="0.3">
      <c r="B96" s="42" t="str">
        <f t="shared" si="4"/>
        <v>23.08.2021</v>
      </c>
      <c r="C96" s="45">
        <f t="shared" si="5"/>
        <v>458</v>
      </c>
      <c r="D96" s="46">
        <f t="shared" si="6"/>
        <v>0</v>
      </c>
      <c r="E96" s="51">
        <f t="shared" si="9"/>
        <v>0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41</v>
      </c>
      <c r="L96" s="40">
        <f t="shared" si="9"/>
        <v>60</v>
      </c>
      <c r="M96" s="40">
        <f t="shared" si="9"/>
        <v>82</v>
      </c>
      <c r="N96" s="40">
        <f t="shared" si="9"/>
        <v>100</v>
      </c>
      <c r="O96" s="40">
        <f t="shared" si="9"/>
        <v>80</v>
      </c>
      <c r="P96" s="40">
        <f t="shared" si="9"/>
        <v>57</v>
      </c>
      <c r="Q96" s="40">
        <f t="shared" si="9"/>
        <v>1</v>
      </c>
      <c r="R96" s="40">
        <f t="shared" si="9"/>
        <v>5</v>
      </c>
      <c r="S96" s="40">
        <f t="shared" si="9"/>
        <v>5</v>
      </c>
      <c r="T96" s="40">
        <f t="shared" ref="T96:AB96" si="10">T26+T61</f>
        <v>5</v>
      </c>
      <c r="U96" s="40">
        <f t="shared" si="10"/>
        <v>5</v>
      </c>
      <c r="V96" s="40">
        <f t="shared" si="10"/>
        <v>3</v>
      </c>
      <c r="W96" s="40">
        <f t="shared" si="10"/>
        <v>0</v>
      </c>
      <c r="X96" s="40">
        <f t="shared" si="10"/>
        <v>0</v>
      </c>
      <c r="Y96" s="40">
        <f t="shared" si="10"/>
        <v>0</v>
      </c>
      <c r="Z96" s="40">
        <f t="shared" si="10"/>
        <v>0</v>
      </c>
      <c r="AA96" s="40">
        <f t="shared" si="10"/>
        <v>0</v>
      </c>
      <c r="AB96" s="41">
        <f t="shared" si="10"/>
        <v>14</v>
      </c>
    </row>
    <row r="97" spans="2:28" ht="17.25" thickTop="1" thickBot="1" x14ac:dyDescent="0.3">
      <c r="B97" s="42" t="str">
        <f t="shared" si="4"/>
        <v>24.08.2021</v>
      </c>
      <c r="C97" s="45">
        <f t="shared" si="5"/>
        <v>696</v>
      </c>
      <c r="D97" s="46">
        <f t="shared" si="6"/>
        <v>0</v>
      </c>
      <c r="E97" s="51">
        <f t="shared" ref="E97:AB104" si="11">E27+E62</f>
        <v>13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29</v>
      </c>
      <c r="M97" s="40">
        <f t="shared" si="11"/>
        <v>46</v>
      </c>
      <c r="N97" s="40">
        <f t="shared" si="11"/>
        <v>19</v>
      </c>
      <c r="O97" s="40">
        <f t="shared" si="11"/>
        <v>60</v>
      </c>
      <c r="P97" s="40">
        <f t="shared" si="11"/>
        <v>60</v>
      </c>
      <c r="Q97" s="40">
        <f t="shared" si="11"/>
        <v>27</v>
      </c>
      <c r="R97" s="40">
        <f t="shared" si="11"/>
        <v>23</v>
      </c>
      <c r="S97" s="40">
        <f t="shared" si="11"/>
        <v>45</v>
      </c>
      <c r="T97" s="40">
        <f t="shared" si="11"/>
        <v>62</v>
      </c>
      <c r="U97" s="40">
        <f t="shared" si="11"/>
        <v>65</v>
      </c>
      <c r="V97" s="40">
        <f t="shared" si="11"/>
        <v>40</v>
      </c>
      <c r="W97" s="40">
        <f t="shared" si="11"/>
        <v>51</v>
      </c>
      <c r="X97" s="40">
        <f t="shared" si="11"/>
        <v>34</v>
      </c>
      <c r="Y97" s="40">
        <f t="shared" si="11"/>
        <v>17</v>
      </c>
      <c r="Z97" s="40">
        <f t="shared" si="11"/>
        <v>43</v>
      </c>
      <c r="AA97" s="40">
        <f t="shared" si="11"/>
        <v>22</v>
      </c>
      <c r="AB97" s="41">
        <f t="shared" si="11"/>
        <v>40</v>
      </c>
    </row>
    <row r="98" spans="2:28" ht="17.25" thickTop="1" thickBot="1" x14ac:dyDescent="0.3">
      <c r="B98" s="42" t="str">
        <f t="shared" si="4"/>
        <v>25.08.2021</v>
      </c>
      <c r="C98" s="45">
        <f t="shared" si="5"/>
        <v>639</v>
      </c>
      <c r="D98" s="46">
        <f t="shared" si="6"/>
        <v>0</v>
      </c>
      <c r="E98" s="51">
        <f t="shared" si="11"/>
        <v>31</v>
      </c>
      <c r="F98" s="40">
        <f t="shared" si="11"/>
        <v>0</v>
      </c>
      <c r="G98" s="40">
        <f t="shared" si="11"/>
        <v>3</v>
      </c>
      <c r="H98" s="40">
        <f t="shared" si="11"/>
        <v>5</v>
      </c>
      <c r="I98" s="40">
        <f t="shared" si="11"/>
        <v>5</v>
      </c>
      <c r="J98" s="40">
        <f t="shared" si="11"/>
        <v>20</v>
      </c>
      <c r="K98" s="40">
        <f t="shared" si="11"/>
        <v>13</v>
      </c>
      <c r="L98" s="40">
        <f t="shared" si="11"/>
        <v>1</v>
      </c>
      <c r="M98" s="40">
        <f t="shared" si="11"/>
        <v>18</v>
      </c>
      <c r="N98" s="40">
        <f t="shared" si="11"/>
        <v>45</v>
      </c>
      <c r="O98" s="40">
        <f t="shared" si="11"/>
        <v>45</v>
      </c>
      <c r="P98" s="40">
        <f t="shared" si="11"/>
        <v>45</v>
      </c>
      <c r="Q98" s="40">
        <f t="shared" si="11"/>
        <v>45</v>
      </c>
      <c r="R98" s="40">
        <f t="shared" si="11"/>
        <v>74</v>
      </c>
      <c r="S98" s="40">
        <f t="shared" si="11"/>
        <v>34</v>
      </c>
      <c r="T98" s="40">
        <f t="shared" si="11"/>
        <v>45</v>
      </c>
      <c r="U98" s="40">
        <f t="shared" si="11"/>
        <v>71</v>
      </c>
      <c r="V98" s="40">
        <f t="shared" si="11"/>
        <v>55</v>
      </c>
      <c r="W98" s="40">
        <f t="shared" si="11"/>
        <v>44</v>
      </c>
      <c r="X98" s="40">
        <f t="shared" si="11"/>
        <v>5</v>
      </c>
      <c r="Y98" s="40">
        <f t="shared" si="11"/>
        <v>5</v>
      </c>
      <c r="Z98" s="40">
        <f t="shared" si="11"/>
        <v>2</v>
      </c>
      <c r="AA98" s="40">
        <f t="shared" si="11"/>
        <v>0</v>
      </c>
      <c r="AB98" s="41">
        <f t="shared" si="11"/>
        <v>28</v>
      </c>
    </row>
    <row r="99" spans="2:28" ht="17.25" thickTop="1" thickBot="1" x14ac:dyDescent="0.3">
      <c r="B99" s="42" t="str">
        <f t="shared" si="4"/>
        <v>26.08.2021</v>
      </c>
      <c r="C99" s="45">
        <f t="shared" si="5"/>
        <v>450</v>
      </c>
      <c r="D99" s="46">
        <f t="shared" si="6"/>
        <v>0</v>
      </c>
      <c r="E99" s="51">
        <f t="shared" si="11"/>
        <v>26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30</v>
      </c>
      <c r="K99" s="40">
        <f t="shared" si="11"/>
        <v>40</v>
      </c>
      <c r="L99" s="40">
        <f t="shared" si="11"/>
        <v>45</v>
      </c>
      <c r="M99" s="40">
        <f t="shared" si="11"/>
        <v>45</v>
      </c>
      <c r="N99" s="40">
        <f t="shared" si="11"/>
        <v>45</v>
      </c>
      <c r="O99" s="40">
        <f t="shared" si="11"/>
        <v>45</v>
      </c>
      <c r="P99" s="40">
        <f t="shared" si="11"/>
        <v>45</v>
      </c>
      <c r="Q99" s="40">
        <f t="shared" si="11"/>
        <v>45</v>
      </c>
      <c r="R99" s="40">
        <f t="shared" si="11"/>
        <v>45</v>
      </c>
      <c r="S99" s="40">
        <f t="shared" si="11"/>
        <v>5</v>
      </c>
      <c r="T99" s="40">
        <f t="shared" si="11"/>
        <v>0</v>
      </c>
      <c r="U99" s="40">
        <f t="shared" si="11"/>
        <v>0</v>
      </c>
      <c r="V99" s="40">
        <f t="shared" si="11"/>
        <v>0</v>
      </c>
      <c r="W99" s="40">
        <f t="shared" si="11"/>
        <v>0</v>
      </c>
      <c r="X99" s="40">
        <f t="shared" si="11"/>
        <v>6</v>
      </c>
      <c r="Y99" s="40">
        <f t="shared" si="11"/>
        <v>2</v>
      </c>
      <c r="Z99" s="40">
        <f t="shared" si="11"/>
        <v>0</v>
      </c>
      <c r="AA99" s="40">
        <f t="shared" si="11"/>
        <v>0</v>
      </c>
      <c r="AB99" s="41">
        <f t="shared" si="11"/>
        <v>26</v>
      </c>
    </row>
    <row r="100" spans="2:28" ht="17.25" thickTop="1" thickBot="1" x14ac:dyDescent="0.3">
      <c r="B100" s="42" t="str">
        <f t="shared" si="4"/>
        <v>27.08.2021</v>
      </c>
      <c r="C100" s="45">
        <f t="shared" si="5"/>
        <v>432</v>
      </c>
      <c r="D100" s="46">
        <f t="shared" si="6"/>
        <v>0</v>
      </c>
      <c r="E100" s="51">
        <f t="shared" si="11"/>
        <v>20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25</v>
      </c>
      <c r="K100" s="40">
        <f t="shared" si="11"/>
        <v>40</v>
      </c>
      <c r="L100" s="40">
        <f t="shared" si="11"/>
        <v>40</v>
      </c>
      <c r="M100" s="40">
        <f t="shared" si="11"/>
        <v>40</v>
      </c>
      <c r="N100" s="40">
        <f t="shared" si="11"/>
        <v>40</v>
      </c>
      <c r="O100" s="40">
        <f t="shared" si="11"/>
        <v>54</v>
      </c>
      <c r="P100" s="40">
        <f t="shared" si="11"/>
        <v>8</v>
      </c>
      <c r="Q100" s="40">
        <f t="shared" si="11"/>
        <v>5</v>
      </c>
      <c r="R100" s="40">
        <f t="shared" si="11"/>
        <v>28</v>
      </c>
      <c r="S100" s="40">
        <f t="shared" si="11"/>
        <v>13</v>
      </c>
      <c r="T100" s="40">
        <f t="shared" si="11"/>
        <v>35</v>
      </c>
      <c r="U100" s="40">
        <f t="shared" si="11"/>
        <v>47</v>
      </c>
      <c r="V100" s="40">
        <f t="shared" si="11"/>
        <v>25</v>
      </c>
      <c r="W100" s="40">
        <f t="shared" si="11"/>
        <v>8</v>
      </c>
      <c r="X100" s="40">
        <f t="shared" si="11"/>
        <v>2</v>
      </c>
      <c r="Y100" s="40">
        <f t="shared" si="11"/>
        <v>2</v>
      </c>
      <c r="Z100" s="40">
        <f t="shared" si="11"/>
        <v>0</v>
      </c>
      <c r="AA100" s="40">
        <f t="shared" si="11"/>
        <v>0</v>
      </c>
      <c r="AB100" s="41">
        <f t="shared" si="11"/>
        <v>0</v>
      </c>
    </row>
    <row r="101" spans="2:28" ht="17.25" thickTop="1" thickBot="1" x14ac:dyDescent="0.3">
      <c r="B101" s="42" t="str">
        <f t="shared" si="4"/>
        <v>28.08.2021</v>
      </c>
      <c r="C101" s="45">
        <f t="shared" si="5"/>
        <v>8</v>
      </c>
      <c r="D101" s="46">
        <f t="shared" si="6"/>
        <v>-117</v>
      </c>
      <c r="E101" s="51">
        <f t="shared" si="11"/>
        <v>5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0</v>
      </c>
      <c r="O101" s="40">
        <f t="shared" si="11"/>
        <v>0</v>
      </c>
      <c r="P101" s="40">
        <f t="shared" si="11"/>
        <v>0</v>
      </c>
      <c r="Q101" s="40">
        <f t="shared" si="11"/>
        <v>0</v>
      </c>
      <c r="R101" s="40">
        <f t="shared" si="11"/>
        <v>0</v>
      </c>
      <c r="S101" s="40">
        <f t="shared" si="11"/>
        <v>-29</v>
      </c>
      <c r="T101" s="40">
        <f t="shared" si="11"/>
        <v>-50</v>
      </c>
      <c r="U101" s="40">
        <f t="shared" si="11"/>
        <v>-38</v>
      </c>
      <c r="V101" s="40">
        <f t="shared" si="11"/>
        <v>0</v>
      </c>
      <c r="W101" s="40">
        <f t="shared" si="11"/>
        <v>0</v>
      </c>
      <c r="X101" s="40">
        <f t="shared" si="11"/>
        <v>0</v>
      </c>
      <c r="Y101" s="40">
        <f t="shared" si="11"/>
        <v>0</v>
      </c>
      <c r="Z101" s="40">
        <f t="shared" si="11"/>
        <v>0</v>
      </c>
      <c r="AA101" s="40">
        <f t="shared" si="11"/>
        <v>0</v>
      </c>
      <c r="AB101" s="41">
        <f t="shared" si="11"/>
        <v>3</v>
      </c>
    </row>
    <row r="102" spans="2:28" ht="17.25" thickTop="1" thickBot="1" x14ac:dyDescent="0.3">
      <c r="B102" s="42" t="str">
        <f>B67</f>
        <v>29.08.2021</v>
      </c>
      <c r="C102" s="45">
        <f t="shared" si="5"/>
        <v>17</v>
      </c>
      <c r="D102" s="46">
        <f t="shared" si="6"/>
        <v>-17</v>
      </c>
      <c r="E102" s="51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1</v>
      </c>
      <c r="N102" s="40">
        <f t="shared" si="11"/>
        <v>5</v>
      </c>
      <c r="O102" s="40">
        <f t="shared" si="11"/>
        <v>5</v>
      </c>
      <c r="P102" s="40">
        <f t="shared" si="11"/>
        <v>5</v>
      </c>
      <c r="Q102" s="40">
        <f t="shared" si="11"/>
        <v>1</v>
      </c>
      <c r="R102" s="40">
        <f t="shared" si="11"/>
        <v>0</v>
      </c>
      <c r="S102" s="40">
        <f t="shared" si="11"/>
        <v>0</v>
      </c>
      <c r="T102" s="40">
        <f t="shared" si="11"/>
        <v>0</v>
      </c>
      <c r="U102" s="40">
        <f t="shared" si="11"/>
        <v>0</v>
      </c>
      <c r="V102" s="40">
        <f t="shared" si="11"/>
        <v>0</v>
      </c>
      <c r="W102" s="40">
        <f t="shared" si="11"/>
        <v>0</v>
      </c>
      <c r="X102" s="40">
        <f t="shared" si="11"/>
        <v>0</v>
      </c>
      <c r="Y102" s="40">
        <f t="shared" si="11"/>
        <v>0</v>
      </c>
      <c r="Z102" s="40">
        <f t="shared" si="11"/>
        <v>-17</v>
      </c>
      <c r="AA102" s="40">
        <f t="shared" si="11"/>
        <v>0</v>
      </c>
      <c r="AB102" s="41">
        <f t="shared" si="11"/>
        <v>0</v>
      </c>
    </row>
    <row r="103" spans="2:28" ht="17.25" thickTop="1" thickBot="1" x14ac:dyDescent="0.3">
      <c r="B103" s="42" t="str">
        <f t="shared" si="4"/>
        <v>30.08.2021</v>
      </c>
      <c r="C103" s="45">
        <f t="shared" si="5"/>
        <v>38</v>
      </c>
      <c r="D103" s="46">
        <f t="shared" si="6"/>
        <v>-188</v>
      </c>
      <c r="E103" s="51">
        <f t="shared" si="11"/>
        <v>0</v>
      </c>
      <c r="F103" s="40">
        <f t="shared" si="11"/>
        <v>-33</v>
      </c>
      <c r="G103" s="40">
        <f t="shared" si="11"/>
        <v>-10</v>
      </c>
      <c r="H103" s="40">
        <f t="shared" si="11"/>
        <v>-11</v>
      </c>
      <c r="I103" s="40">
        <f t="shared" si="11"/>
        <v>-50</v>
      </c>
      <c r="J103" s="40">
        <f t="shared" si="11"/>
        <v>-24</v>
      </c>
      <c r="K103" s="40">
        <f t="shared" si="11"/>
        <v>0</v>
      </c>
      <c r="L103" s="40">
        <f t="shared" si="11"/>
        <v>19</v>
      </c>
      <c r="M103" s="40">
        <f t="shared" si="11"/>
        <v>4</v>
      </c>
      <c r="N103" s="40">
        <f t="shared" si="11"/>
        <v>15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-47</v>
      </c>
      <c r="U103" s="40">
        <f t="shared" si="11"/>
        <v>-13</v>
      </c>
      <c r="V103" s="40">
        <f t="shared" si="11"/>
        <v>0</v>
      </c>
      <c r="W103" s="40">
        <f t="shared" si="11"/>
        <v>0</v>
      </c>
      <c r="X103" s="40">
        <f t="shared" si="11"/>
        <v>0</v>
      </c>
      <c r="Y103" s="40">
        <f t="shared" si="11"/>
        <v>0</v>
      </c>
      <c r="Z103" s="40">
        <f t="shared" si="11"/>
        <v>0</v>
      </c>
      <c r="AA103" s="40">
        <f t="shared" si="11"/>
        <v>0</v>
      </c>
      <c r="AB103" s="41">
        <f t="shared" si="11"/>
        <v>0</v>
      </c>
    </row>
    <row r="104" spans="2:28" ht="16.5" thickTop="1" x14ac:dyDescent="0.25">
      <c r="B104" s="43" t="str">
        <f t="shared" si="4"/>
        <v>31.08.2021</v>
      </c>
      <c r="C104" s="59">
        <f t="shared" si="5"/>
        <v>181</v>
      </c>
      <c r="D104" s="60">
        <f t="shared" si="6"/>
        <v>0</v>
      </c>
      <c r="E104" s="55">
        <f t="shared" si="11"/>
        <v>0</v>
      </c>
      <c r="F104" s="56">
        <f t="shared" si="11"/>
        <v>0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3</v>
      </c>
      <c r="L104" s="56">
        <f t="shared" si="11"/>
        <v>33</v>
      </c>
      <c r="M104" s="56">
        <f t="shared" si="11"/>
        <v>47</v>
      </c>
      <c r="N104" s="56">
        <f t="shared" si="11"/>
        <v>16</v>
      </c>
      <c r="O104" s="56">
        <f t="shared" si="11"/>
        <v>0</v>
      </c>
      <c r="P104" s="56">
        <f t="shared" si="11"/>
        <v>0</v>
      </c>
      <c r="Q104" s="56">
        <f t="shared" si="11"/>
        <v>0</v>
      </c>
      <c r="R104" s="56">
        <f t="shared" si="11"/>
        <v>0</v>
      </c>
      <c r="S104" s="56">
        <f t="shared" si="11"/>
        <v>0</v>
      </c>
      <c r="T104" s="56">
        <f t="shared" si="11"/>
        <v>0</v>
      </c>
      <c r="U104" s="56">
        <f t="shared" si="11"/>
        <v>0</v>
      </c>
      <c r="V104" s="56">
        <f t="shared" si="11"/>
        <v>0</v>
      </c>
      <c r="W104" s="56">
        <f t="shared" si="11"/>
        <v>0</v>
      </c>
      <c r="X104" s="56">
        <f t="shared" si="11"/>
        <v>0</v>
      </c>
      <c r="Y104" s="56">
        <f t="shared" si="11"/>
        <v>42</v>
      </c>
      <c r="Z104" s="56">
        <f t="shared" si="11"/>
        <v>22</v>
      </c>
      <c r="AA104" s="56">
        <f t="shared" si="11"/>
        <v>5</v>
      </c>
      <c r="AB104" s="57">
        <f t="shared" si="11"/>
        <v>13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7DAE-0039-4A76-AB0D-1979AFB897E4}">
  <sheetPr codeName="Sheet8"/>
  <dimension ref="B2:AB35"/>
  <sheetViews>
    <sheetView zoomScale="85" zoomScaleNormal="85" workbookViewId="0">
      <selection activeCell="AF23" sqref="AF23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5.140625" style="1" customWidth="1"/>
    <col min="4" max="4" width="16.28515625" style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01.08.2021</v>
      </c>
      <c r="C4" s="73">
        <f>SUM(E4:AB4)</f>
        <v>-148.42500000000004</v>
      </c>
      <c r="D4" s="74"/>
      <c r="E4" s="47">
        <v>-3.073</v>
      </c>
      <c r="F4" s="48">
        <v>2.0129999999999999</v>
      </c>
      <c r="G4" s="48">
        <v>-2.609</v>
      </c>
      <c r="H4" s="48">
        <v>-3.395</v>
      </c>
      <c r="I4" s="48">
        <v>-2.3380000000000001</v>
      </c>
      <c r="J4" s="48">
        <v>-1.7290000000000001</v>
      </c>
      <c r="K4" s="48">
        <v>-14.404999999999999</v>
      </c>
      <c r="L4" s="48">
        <v>-19.45</v>
      </c>
      <c r="M4" s="48">
        <v>-16.385999999999999</v>
      </c>
      <c r="N4" s="48">
        <v>-19.356999999999999</v>
      </c>
      <c r="O4" s="48">
        <v>-25.361000000000001</v>
      </c>
      <c r="P4" s="48">
        <v>-11.135</v>
      </c>
      <c r="Q4" s="48">
        <v>-5.0810000000000004</v>
      </c>
      <c r="R4" s="49">
        <v>-4.7270000000000003</v>
      </c>
      <c r="S4" s="50">
        <v>-4.5810000000000004</v>
      </c>
      <c r="T4" s="40">
        <v>-1.907</v>
      </c>
      <c r="U4" s="40">
        <v>-1.4490000000000001</v>
      </c>
      <c r="V4" s="40">
        <v>-1.77</v>
      </c>
      <c r="W4" s="40">
        <v>-2.5049999999999999</v>
      </c>
      <c r="X4" s="40">
        <v>-1.3220000000000001</v>
      </c>
      <c r="Y4" s="40">
        <v>-2.0009999999999999</v>
      </c>
      <c r="Z4" s="40">
        <v>-1.3049999999999999</v>
      </c>
      <c r="AA4" s="40">
        <v>-4.3070000000000004</v>
      </c>
      <c r="AB4" s="41">
        <v>-0.245</v>
      </c>
    </row>
    <row r="5" spans="2:28" ht="17.25" thickTop="1" thickBot="1" x14ac:dyDescent="0.3">
      <c r="B5" s="42" t="str">
        <f>'Angazirana aFRR energija'!B5</f>
        <v>02.08.2021</v>
      </c>
      <c r="C5" s="73">
        <f t="shared" ref="C5:C34" si="0">SUM(E5:AB5)</f>
        <v>-546.89300000000003</v>
      </c>
      <c r="D5" s="74"/>
      <c r="E5" s="51">
        <v>-7.9089999999999998</v>
      </c>
      <c r="F5" s="40">
        <v>-3.6019999999999999</v>
      </c>
      <c r="G5" s="40">
        <v>-41.54</v>
      </c>
      <c r="H5" s="40">
        <v>-12.324999999999999</v>
      </c>
      <c r="I5" s="40">
        <v>7.8259999999999996</v>
      </c>
      <c r="J5" s="40">
        <v>7.008</v>
      </c>
      <c r="K5" s="40">
        <v>-2.0099999999999998</v>
      </c>
      <c r="L5" s="40">
        <v>-11.496</v>
      </c>
      <c r="M5" s="40">
        <v>-17.744</v>
      </c>
      <c r="N5" s="40">
        <v>-17.047999999999998</v>
      </c>
      <c r="O5" s="40">
        <v>-23.105</v>
      </c>
      <c r="P5" s="40">
        <v>-53.715000000000003</v>
      </c>
      <c r="Q5" s="40">
        <v>-64.602000000000004</v>
      </c>
      <c r="R5" s="40">
        <v>-89.177000000000007</v>
      </c>
      <c r="S5" s="40">
        <v>-109.53400000000001</v>
      </c>
      <c r="T5" s="40">
        <v>-56.014000000000003</v>
      </c>
      <c r="U5" s="40">
        <v>-18.588999999999999</v>
      </c>
      <c r="V5" s="40">
        <v>-12.234999999999999</v>
      </c>
      <c r="W5" s="40">
        <v>-9.0960000000000001</v>
      </c>
      <c r="X5" s="40">
        <v>-16.178999999999998</v>
      </c>
      <c r="Y5" s="40">
        <v>-22.013999999999999</v>
      </c>
      <c r="Z5" s="40">
        <v>2.8380000000000001</v>
      </c>
      <c r="AA5" s="40">
        <v>4.3899999999999997</v>
      </c>
      <c r="AB5" s="41">
        <v>18.978999999999999</v>
      </c>
    </row>
    <row r="6" spans="2:28" ht="17.25" thickTop="1" thickBot="1" x14ac:dyDescent="0.3">
      <c r="B6" s="42" t="str">
        <f>'Angazirana aFRR energija'!B6</f>
        <v>03.08.2021</v>
      </c>
      <c r="C6" s="73">
        <f t="shared" si="0"/>
        <v>-395.58100000000007</v>
      </c>
      <c r="D6" s="74"/>
      <c r="E6" s="51">
        <v>4.45</v>
      </c>
      <c r="F6" s="40">
        <v>-1.9059999999999999</v>
      </c>
      <c r="G6" s="40">
        <v>-11.068</v>
      </c>
      <c r="H6" s="40">
        <v>19.193000000000001</v>
      </c>
      <c r="I6" s="40">
        <v>17.381</v>
      </c>
      <c r="J6" s="40">
        <v>22.209</v>
      </c>
      <c r="K6" s="40">
        <v>19.91</v>
      </c>
      <c r="L6" s="40">
        <v>-5.1449999999999996</v>
      </c>
      <c r="M6" s="40">
        <v>-19.202999999999999</v>
      </c>
      <c r="N6" s="40">
        <v>-23.923999999999999</v>
      </c>
      <c r="O6" s="40">
        <v>-17.620999999999999</v>
      </c>
      <c r="P6" s="40">
        <v>-11.808999999999999</v>
      </c>
      <c r="Q6" s="40">
        <v>-4.9059999999999997</v>
      </c>
      <c r="R6" s="40">
        <v>-16.873999999999999</v>
      </c>
      <c r="S6" s="40">
        <v>-98.42</v>
      </c>
      <c r="T6" s="40">
        <v>-113.48699999999999</v>
      </c>
      <c r="U6" s="40">
        <v>-62.652000000000001</v>
      </c>
      <c r="V6" s="40">
        <v>-46.857999999999997</v>
      </c>
      <c r="W6" s="40">
        <v>-17.123999999999999</v>
      </c>
      <c r="X6" s="40">
        <v>-13.353</v>
      </c>
      <c r="Y6" s="40">
        <v>-13.82</v>
      </c>
      <c r="Z6" s="40">
        <v>-0.52100000000000002</v>
      </c>
      <c r="AA6" s="40">
        <v>-7.98</v>
      </c>
      <c r="AB6" s="41">
        <v>7.9470000000000001</v>
      </c>
    </row>
    <row r="7" spans="2:28" ht="17.25" thickTop="1" thickBot="1" x14ac:dyDescent="0.3">
      <c r="B7" s="42" t="str">
        <f>'Angazirana aFRR energija'!B7</f>
        <v>04.08.2021</v>
      </c>
      <c r="C7" s="73">
        <f t="shared" si="0"/>
        <v>-472.803</v>
      </c>
      <c r="D7" s="74"/>
      <c r="E7" s="51">
        <v>0.27200000000000002</v>
      </c>
      <c r="F7" s="40">
        <v>-23.861999999999998</v>
      </c>
      <c r="G7" s="40">
        <v>-15.938000000000001</v>
      </c>
      <c r="H7" s="40">
        <v>11.246</v>
      </c>
      <c r="I7" s="40">
        <v>11.855</v>
      </c>
      <c r="J7" s="40">
        <v>5.3470000000000004</v>
      </c>
      <c r="K7" s="40">
        <v>-4.3769999999999998</v>
      </c>
      <c r="L7" s="40">
        <v>-8.2850000000000001</v>
      </c>
      <c r="M7" s="40">
        <v>-22.106999999999999</v>
      </c>
      <c r="N7" s="40">
        <v>-27.405999999999999</v>
      </c>
      <c r="O7" s="40">
        <v>-23.73</v>
      </c>
      <c r="P7" s="40">
        <v>-13.976000000000001</v>
      </c>
      <c r="Q7" s="40">
        <v>-12.712</v>
      </c>
      <c r="R7" s="40">
        <v>-19.045000000000002</v>
      </c>
      <c r="S7" s="40">
        <v>-98.254999999999995</v>
      </c>
      <c r="T7" s="40">
        <v>-92.924999999999997</v>
      </c>
      <c r="U7" s="40">
        <v>-40.625999999999998</v>
      </c>
      <c r="V7" s="40">
        <v>-41.521999999999998</v>
      </c>
      <c r="W7" s="40">
        <v>-10.601000000000001</v>
      </c>
      <c r="X7" s="40">
        <v>-0.48799999999999999</v>
      </c>
      <c r="Y7" s="40">
        <v>-18.946000000000002</v>
      </c>
      <c r="Z7" s="40">
        <v>-7.1269999999999998</v>
      </c>
      <c r="AA7" s="40">
        <v>-22.097000000000001</v>
      </c>
      <c r="AB7" s="41">
        <v>2.5019999999999998</v>
      </c>
    </row>
    <row r="8" spans="2:28" ht="17.25" thickTop="1" thickBot="1" x14ac:dyDescent="0.3">
      <c r="B8" s="42" t="str">
        <f>'Angazirana aFRR energija'!B8</f>
        <v>05.08.2021</v>
      </c>
      <c r="C8" s="73">
        <f t="shared" si="0"/>
        <v>-422.12100000000004</v>
      </c>
      <c r="D8" s="74"/>
      <c r="E8" s="51">
        <v>11.893000000000001</v>
      </c>
      <c r="F8" s="40">
        <v>6.7110000000000003</v>
      </c>
      <c r="G8" s="40">
        <v>8.14</v>
      </c>
      <c r="H8" s="40">
        <v>8.7430000000000003</v>
      </c>
      <c r="I8" s="52">
        <v>-10.217000000000001</v>
      </c>
      <c r="J8" s="40">
        <v>-11.227</v>
      </c>
      <c r="K8" s="40">
        <v>-19.292000000000002</v>
      </c>
      <c r="L8" s="40">
        <v>-27.978999999999999</v>
      </c>
      <c r="M8" s="40">
        <v>-20.506</v>
      </c>
      <c r="N8" s="40">
        <v>-11.670999999999999</v>
      </c>
      <c r="O8" s="40">
        <v>-10.817</v>
      </c>
      <c r="P8" s="40">
        <v>-11.372</v>
      </c>
      <c r="Q8" s="40">
        <v>-15.856999999999999</v>
      </c>
      <c r="R8" s="40">
        <v>-26.382999999999999</v>
      </c>
      <c r="S8" s="40">
        <v>-93.983000000000004</v>
      </c>
      <c r="T8" s="40">
        <v>-71.596000000000004</v>
      </c>
      <c r="U8" s="40">
        <v>-28.187999999999999</v>
      </c>
      <c r="V8" s="40">
        <v>-16.527999999999999</v>
      </c>
      <c r="W8" s="40">
        <v>0.51700000000000002</v>
      </c>
      <c r="X8" s="40">
        <v>0.38100000000000001</v>
      </c>
      <c r="Y8" s="40">
        <v>-24.867999999999999</v>
      </c>
      <c r="Z8" s="40">
        <v>-20.83</v>
      </c>
      <c r="AA8" s="40">
        <v>-47.435000000000002</v>
      </c>
      <c r="AB8" s="41">
        <v>10.243</v>
      </c>
    </row>
    <row r="9" spans="2:28" ht="17.25" thickTop="1" thickBot="1" x14ac:dyDescent="0.3">
      <c r="B9" s="42" t="str">
        <f>'Angazirana aFRR energija'!B9</f>
        <v>06.08.2021</v>
      </c>
      <c r="C9" s="73">
        <f t="shared" si="0"/>
        <v>-79.595999999999989</v>
      </c>
      <c r="D9" s="74"/>
      <c r="E9" s="51">
        <v>15.178000000000001</v>
      </c>
      <c r="F9" s="40">
        <v>7.8810000000000002</v>
      </c>
      <c r="G9" s="40">
        <v>-3.6869999999999998</v>
      </c>
      <c r="H9" s="40">
        <v>22.533999999999999</v>
      </c>
      <c r="I9" s="40">
        <v>9.8640000000000008</v>
      </c>
      <c r="J9" s="40">
        <v>11.64</v>
      </c>
      <c r="K9" s="40">
        <v>-5.21</v>
      </c>
      <c r="L9" s="40">
        <v>-4.0010000000000003</v>
      </c>
      <c r="M9" s="40">
        <v>-8.5399999999999991</v>
      </c>
      <c r="N9" s="40">
        <v>-11.201000000000001</v>
      </c>
      <c r="O9" s="40">
        <v>-8.8670000000000009</v>
      </c>
      <c r="P9" s="40">
        <v>1.0169999999999999</v>
      </c>
      <c r="Q9" s="40">
        <v>-2.8460000000000001</v>
      </c>
      <c r="R9" s="40">
        <v>-6.6840000000000002</v>
      </c>
      <c r="S9" s="40">
        <v>-86.456999999999994</v>
      </c>
      <c r="T9" s="40">
        <v>-61.523000000000003</v>
      </c>
      <c r="U9" s="40">
        <v>-2.9119999999999999</v>
      </c>
      <c r="V9" s="40">
        <v>6.0640000000000001</v>
      </c>
      <c r="W9" s="40">
        <v>10.635</v>
      </c>
      <c r="X9" s="40">
        <v>4.6769999999999996</v>
      </c>
      <c r="Y9" s="40">
        <v>1.425</v>
      </c>
      <c r="Z9" s="40">
        <v>12.996</v>
      </c>
      <c r="AA9" s="40">
        <v>10.798999999999999</v>
      </c>
      <c r="AB9" s="41">
        <v>7.6219999999999999</v>
      </c>
    </row>
    <row r="10" spans="2:28" ht="17.25" thickTop="1" thickBot="1" x14ac:dyDescent="0.3">
      <c r="B10" s="42" t="str">
        <f>'Angazirana aFRR energija'!B10</f>
        <v>07.08.2021</v>
      </c>
      <c r="C10" s="73">
        <f t="shared" si="0"/>
        <v>205.77699999999999</v>
      </c>
      <c r="D10" s="74"/>
      <c r="E10" s="51">
        <v>19.367000000000001</v>
      </c>
      <c r="F10" s="40">
        <v>13.52</v>
      </c>
      <c r="G10" s="40">
        <v>22.718</v>
      </c>
      <c r="H10" s="40">
        <v>32.133000000000003</v>
      </c>
      <c r="I10" s="40">
        <v>42.718000000000004</v>
      </c>
      <c r="J10" s="40">
        <v>41.465000000000003</v>
      </c>
      <c r="K10" s="40">
        <v>30.341000000000001</v>
      </c>
      <c r="L10" s="40">
        <v>19.981999999999999</v>
      </c>
      <c r="M10" s="40">
        <v>2.81</v>
      </c>
      <c r="N10" s="40">
        <v>13.432</v>
      </c>
      <c r="O10" s="40">
        <v>0.188</v>
      </c>
      <c r="P10" s="40">
        <v>8.327</v>
      </c>
      <c r="Q10" s="40">
        <v>5.601</v>
      </c>
      <c r="R10" s="40">
        <v>-2.2429999999999999</v>
      </c>
      <c r="S10" s="40">
        <v>-64.176000000000002</v>
      </c>
      <c r="T10" s="40">
        <v>-44.375</v>
      </c>
      <c r="U10" s="40">
        <v>-13.074</v>
      </c>
      <c r="V10" s="40">
        <v>-5.1760000000000002</v>
      </c>
      <c r="W10" s="40">
        <v>17.033000000000001</v>
      </c>
      <c r="X10" s="40">
        <v>10.888</v>
      </c>
      <c r="Y10" s="40">
        <v>-10.972</v>
      </c>
      <c r="Z10" s="40">
        <v>24.193000000000001</v>
      </c>
      <c r="AA10" s="40">
        <v>19.957000000000001</v>
      </c>
      <c r="AB10" s="41">
        <v>21.12</v>
      </c>
    </row>
    <row r="11" spans="2:28" ht="17.25" thickTop="1" thickBot="1" x14ac:dyDescent="0.3">
      <c r="B11" s="42" t="str">
        <f>'Angazirana aFRR energija'!B11</f>
        <v>08.08.2021</v>
      </c>
      <c r="C11" s="73">
        <f t="shared" si="0"/>
        <v>78.040000000000006</v>
      </c>
      <c r="D11" s="74"/>
      <c r="E11" s="51">
        <v>28.36</v>
      </c>
      <c r="F11" s="40">
        <v>13.61</v>
      </c>
      <c r="G11" s="40">
        <v>17.05</v>
      </c>
      <c r="H11" s="40">
        <v>15.32</v>
      </c>
      <c r="I11" s="40">
        <v>-5.26</v>
      </c>
      <c r="J11" s="40">
        <v>-7.0000000000000007E-2</v>
      </c>
      <c r="K11" s="40">
        <v>21.68</v>
      </c>
      <c r="L11" s="40">
        <v>13.78</v>
      </c>
      <c r="M11" s="40">
        <v>-0.96</v>
      </c>
      <c r="N11" s="40">
        <v>0.13</v>
      </c>
      <c r="O11" s="40">
        <v>1.1100000000000001</v>
      </c>
      <c r="P11" s="40">
        <v>0.98</v>
      </c>
      <c r="Q11" s="40">
        <v>0.45</v>
      </c>
      <c r="R11" s="40">
        <v>0.8</v>
      </c>
      <c r="S11" s="40">
        <v>1.64</v>
      </c>
      <c r="T11" s="40">
        <v>1.37</v>
      </c>
      <c r="U11" s="40">
        <v>-10.38</v>
      </c>
      <c r="V11" s="40">
        <v>-13.06</v>
      </c>
      <c r="W11" s="40">
        <v>2.2599999999999998</v>
      </c>
      <c r="X11" s="40">
        <v>1.1599999999999999</v>
      </c>
      <c r="Y11" s="40">
        <v>-1.84</v>
      </c>
      <c r="Z11" s="40">
        <v>-3.83</v>
      </c>
      <c r="AA11" s="40">
        <v>1.21</v>
      </c>
      <c r="AB11" s="41">
        <v>-7.47</v>
      </c>
    </row>
    <row r="12" spans="2:28" ht="17.25" thickTop="1" thickBot="1" x14ac:dyDescent="0.3">
      <c r="B12" s="42" t="str">
        <f>'Angazirana aFRR energija'!B12</f>
        <v>09.08.2021</v>
      </c>
      <c r="C12" s="73">
        <f t="shared" si="0"/>
        <v>-58.165999999999997</v>
      </c>
      <c r="D12" s="74"/>
      <c r="E12" s="51">
        <v>1.1870000000000001</v>
      </c>
      <c r="F12" s="40">
        <v>3.0230000000000001</v>
      </c>
      <c r="G12" s="40">
        <v>-8.41</v>
      </c>
      <c r="H12" s="40">
        <v>1.2E-2</v>
      </c>
      <c r="I12" s="40">
        <v>-28.762</v>
      </c>
      <c r="J12" s="40">
        <v>0.39300000000000002</v>
      </c>
      <c r="K12" s="40">
        <v>-19.46</v>
      </c>
      <c r="L12" s="40">
        <v>-0.85799999999999998</v>
      </c>
      <c r="M12" s="40">
        <v>-8.7100000000000009</v>
      </c>
      <c r="N12" s="40">
        <v>7.24</v>
      </c>
      <c r="O12" s="40">
        <v>1.75</v>
      </c>
      <c r="P12" s="40">
        <v>-7.6909999999999998</v>
      </c>
      <c r="Q12" s="40">
        <v>-0.47699999999999998</v>
      </c>
      <c r="R12" s="40">
        <v>3.7810000000000001</v>
      </c>
      <c r="S12" s="40">
        <v>4.7060000000000004</v>
      </c>
      <c r="T12" s="40">
        <v>6.2229999999999999</v>
      </c>
      <c r="U12" s="40">
        <v>-5.3019999999999996</v>
      </c>
      <c r="V12" s="40">
        <v>-0.435</v>
      </c>
      <c r="W12" s="40">
        <v>0.97299999999999998</v>
      </c>
      <c r="X12" s="40">
        <v>0.52300000000000002</v>
      </c>
      <c r="Y12" s="40">
        <v>-9.9489999999999998</v>
      </c>
      <c r="Z12" s="40">
        <v>1.8759999999999999</v>
      </c>
      <c r="AA12" s="40">
        <v>-8.3409999999999993</v>
      </c>
      <c r="AB12" s="41">
        <v>8.5419999999999998</v>
      </c>
    </row>
    <row r="13" spans="2:28" ht="17.25" thickTop="1" thickBot="1" x14ac:dyDescent="0.3">
      <c r="B13" s="42" t="str">
        <f>'Angazirana aFRR energija'!B13</f>
        <v>10.08.2021</v>
      </c>
      <c r="C13" s="73">
        <f t="shared" si="0"/>
        <v>-292.01900000000006</v>
      </c>
      <c r="D13" s="74"/>
      <c r="E13" s="51">
        <v>3.0259999999999998</v>
      </c>
      <c r="F13" s="40">
        <v>-17.844999999999999</v>
      </c>
      <c r="G13" s="40">
        <v>-9.7059999999999995</v>
      </c>
      <c r="H13" s="40">
        <v>-12.34</v>
      </c>
      <c r="I13" s="40">
        <v>-13.289</v>
      </c>
      <c r="J13" s="40">
        <v>-0.23300000000000001</v>
      </c>
      <c r="K13" s="40">
        <v>-13.513</v>
      </c>
      <c r="L13" s="40">
        <v>-21.457000000000001</v>
      </c>
      <c r="M13" s="40">
        <v>-0.64200000000000002</v>
      </c>
      <c r="N13" s="40">
        <v>-2.0739999999999998</v>
      </c>
      <c r="O13" s="40">
        <v>-18.565000000000001</v>
      </c>
      <c r="P13" s="40">
        <v>-14.375999999999999</v>
      </c>
      <c r="Q13" s="40">
        <v>-14.356</v>
      </c>
      <c r="R13" s="40">
        <v>-17.027000000000001</v>
      </c>
      <c r="S13" s="40">
        <v>-68.510999999999996</v>
      </c>
      <c r="T13" s="40">
        <v>-55.192999999999998</v>
      </c>
      <c r="U13" s="40">
        <v>-23.245000000000001</v>
      </c>
      <c r="V13" s="40">
        <v>-19.736999999999998</v>
      </c>
      <c r="W13" s="40">
        <v>2.5750000000000002</v>
      </c>
      <c r="X13" s="40">
        <v>8.0370000000000008</v>
      </c>
      <c r="Y13" s="40">
        <v>2.4260000000000002</v>
      </c>
      <c r="Z13" s="40">
        <v>7.66</v>
      </c>
      <c r="AA13" s="40">
        <v>2.3199999999999998</v>
      </c>
      <c r="AB13" s="41">
        <v>4.0460000000000003</v>
      </c>
    </row>
    <row r="14" spans="2:28" ht="17.25" thickTop="1" thickBot="1" x14ac:dyDescent="0.3">
      <c r="B14" s="42" t="str">
        <f>'Angazirana aFRR energija'!B14</f>
        <v>11.08.2021</v>
      </c>
      <c r="C14" s="73">
        <f t="shared" si="0"/>
        <v>-658.03300000000002</v>
      </c>
      <c r="D14" s="74"/>
      <c r="E14" s="51">
        <v>3.2410000000000001</v>
      </c>
      <c r="F14" s="40">
        <v>-4.7759999999999998</v>
      </c>
      <c r="G14" s="40">
        <v>-24.280999999999999</v>
      </c>
      <c r="H14" s="40">
        <v>-52.228999999999999</v>
      </c>
      <c r="I14" s="40">
        <v>-47.23</v>
      </c>
      <c r="J14" s="40">
        <v>-15.154999999999999</v>
      </c>
      <c r="K14" s="40">
        <v>-13.211</v>
      </c>
      <c r="L14" s="40">
        <v>-34.884999999999998</v>
      </c>
      <c r="M14" s="40">
        <v>-49.645000000000003</v>
      </c>
      <c r="N14" s="40">
        <v>-22.532</v>
      </c>
      <c r="O14" s="40">
        <v>-12.53</v>
      </c>
      <c r="P14" s="40">
        <v>-35.152999999999999</v>
      </c>
      <c r="Q14" s="40">
        <v>-66.947000000000003</v>
      </c>
      <c r="R14" s="40">
        <v>-77.7</v>
      </c>
      <c r="S14" s="40">
        <v>-109.14400000000001</v>
      </c>
      <c r="T14" s="40">
        <v>-107.047</v>
      </c>
      <c r="U14" s="40">
        <v>-44.421999999999997</v>
      </c>
      <c r="V14" s="40">
        <v>3.7559999999999998</v>
      </c>
      <c r="W14" s="40">
        <v>3.1459999999999999</v>
      </c>
      <c r="X14" s="40">
        <v>-0.76900000000000002</v>
      </c>
      <c r="Y14" s="40">
        <v>4.3390000000000004</v>
      </c>
      <c r="Z14" s="40">
        <v>25.338999999999999</v>
      </c>
      <c r="AA14" s="40">
        <v>3.4129999999999998</v>
      </c>
      <c r="AB14" s="41">
        <v>16.388999999999999</v>
      </c>
    </row>
    <row r="15" spans="2:28" ht="17.25" thickTop="1" thickBot="1" x14ac:dyDescent="0.3">
      <c r="B15" s="42" t="str">
        <f>'Angazirana aFRR energija'!B15</f>
        <v>12.08.2021</v>
      </c>
      <c r="C15" s="73">
        <f t="shared" si="0"/>
        <v>-290.077</v>
      </c>
      <c r="D15" s="74"/>
      <c r="E15" s="51">
        <v>21.132999999999999</v>
      </c>
      <c r="F15" s="40">
        <v>33.203000000000003</v>
      </c>
      <c r="G15" s="40">
        <v>0.89100000000000001</v>
      </c>
      <c r="H15" s="40">
        <v>-21.405999999999999</v>
      </c>
      <c r="I15" s="40">
        <v>-44.795000000000002</v>
      </c>
      <c r="J15" s="40">
        <v>8.6370000000000005</v>
      </c>
      <c r="K15" s="40">
        <v>2.9289999999999998</v>
      </c>
      <c r="L15" s="40">
        <v>5.8410000000000002</v>
      </c>
      <c r="M15" s="40">
        <v>2.93</v>
      </c>
      <c r="N15" s="40">
        <v>-7.0469999999999997</v>
      </c>
      <c r="O15" s="40">
        <v>-5.2309999999999999</v>
      </c>
      <c r="P15" s="40">
        <v>-10.853999999999999</v>
      </c>
      <c r="Q15" s="40">
        <v>-7.9420000000000002</v>
      </c>
      <c r="R15" s="40">
        <v>-4.7910000000000004</v>
      </c>
      <c r="S15" s="40">
        <v>-2.2480000000000002</v>
      </c>
      <c r="T15" s="40">
        <v>-10.722</v>
      </c>
      <c r="U15" s="40">
        <v>-34.231999999999999</v>
      </c>
      <c r="V15" s="40">
        <v>-28.181000000000001</v>
      </c>
      <c r="W15" s="40">
        <v>-25.103999999999999</v>
      </c>
      <c r="X15" s="40">
        <v>-40.409999999999997</v>
      </c>
      <c r="Y15" s="40">
        <v>-31.048999999999999</v>
      </c>
      <c r="Z15" s="40">
        <v>-25.984000000000002</v>
      </c>
      <c r="AA15" s="40">
        <v>-32.43</v>
      </c>
      <c r="AB15" s="41">
        <v>-33.215000000000003</v>
      </c>
    </row>
    <row r="16" spans="2:28" ht="17.25" thickTop="1" thickBot="1" x14ac:dyDescent="0.3">
      <c r="B16" s="42" t="str">
        <f>'Angazirana aFRR energija'!B16</f>
        <v>13.08.2021</v>
      </c>
      <c r="C16" s="73">
        <f t="shared" si="0"/>
        <v>-565.84599999999989</v>
      </c>
      <c r="D16" s="74"/>
      <c r="E16" s="51">
        <v>-28.134</v>
      </c>
      <c r="F16" s="40">
        <v>-57.396000000000001</v>
      </c>
      <c r="G16" s="40">
        <v>-31.792000000000002</v>
      </c>
      <c r="H16" s="40">
        <v>-17.975000000000001</v>
      </c>
      <c r="I16" s="40">
        <v>-5.6710000000000003</v>
      </c>
      <c r="J16" s="40">
        <v>13.691000000000001</v>
      </c>
      <c r="K16" s="40">
        <v>23.071000000000002</v>
      </c>
      <c r="L16" s="40">
        <v>-18.423999999999999</v>
      </c>
      <c r="M16" s="40">
        <v>-18.539000000000001</v>
      </c>
      <c r="N16" s="40">
        <v>-37.79</v>
      </c>
      <c r="O16" s="40">
        <v>-43.406999999999996</v>
      </c>
      <c r="P16" s="40">
        <v>-39.468000000000004</v>
      </c>
      <c r="Q16" s="40">
        <v>-22.616</v>
      </c>
      <c r="R16" s="40">
        <v>-23.856000000000002</v>
      </c>
      <c r="S16" s="40">
        <v>-40.685000000000002</v>
      </c>
      <c r="T16" s="40">
        <v>-26.084</v>
      </c>
      <c r="U16" s="40">
        <v>-22.763000000000002</v>
      </c>
      <c r="V16" s="40">
        <v>-18.41</v>
      </c>
      <c r="W16" s="40">
        <v>-27.992999999999999</v>
      </c>
      <c r="X16" s="40">
        <v>-32.728999999999999</v>
      </c>
      <c r="Y16" s="40">
        <v>-30.773</v>
      </c>
      <c r="Z16" s="40">
        <v>-22.94</v>
      </c>
      <c r="AA16" s="40">
        <v>-22.709</v>
      </c>
      <c r="AB16" s="41">
        <v>-12.454000000000001</v>
      </c>
    </row>
    <row r="17" spans="2:28" ht="17.25" thickTop="1" thickBot="1" x14ac:dyDescent="0.3">
      <c r="B17" s="42" t="str">
        <f>'Angazirana aFRR energija'!B17</f>
        <v>14.08.2021</v>
      </c>
      <c r="C17" s="73">
        <f t="shared" si="0"/>
        <v>-828.38400000000001</v>
      </c>
      <c r="D17" s="74"/>
      <c r="E17" s="39">
        <v>-31.358000000000001</v>
      </c>
      <c r="F17" s="40">
        <v>-27.523</v>
      </c>
      <c r="G17" s="40">
        <v>-33.36</v>
      </c>
      <c r="H17" s="40">
        <v>-40.609000000000002</v>
      </c>
      <c r="I17" s="40">
        <v>-35.131</v>
      </c>
      <c r="J17" s="40">
        <v>-47.393000000000001</v>
      </c>
      <c r="K17" s="40">
        <v>-38.896999999999998</v>
      </c>
      <c r="L17" s="40">
        <v>-47.021999999999998</v>
      </c>
      <c r="M17" s="40">
        <v>-33.484000000000002</v>
      </c>
      <c r="N17" s="40">
        <v>-35.08</v>
      </c>
      <c r="O17" s="40">
        <v>-49.36</v>
      </c>
      <c r="P17" s="40">
        <v>-44.746000000000002</v>
      </c>
      <c r="Q17" s="40">
        <v>-54.488999999999997</v>
      </c>
      <c r="R17" s="40">
        <v>-37.462000000000003</v>
      </c>
      <c r="S17" s="40">
        <v>-31.742999999999999</v>
      </c>
      <c r="T17" s="40">
        <v>-11.407</v>
      </c>
      <c r="U17" s="40">
        <v>-23.35</v>
      </c>
      <c r="V17" s="40">
        <v>-25.934000000000001</v>
      </c>
      <c r="W17" s="40">
        <v>-28.937000000000001</v>
      </c>
      <c r="X17" s="40">
        <v>-30.788</v>
      </c>
      <c r="Y17" s="40">
        <v>-26.712</v>
      </c>
      <c r="Z17" s="40">
        <v>-26.068999999999999</v>
      </c>
      <c r="AA17" s="40">
        <v>-32.024000000000001</v>
      </c>
      <c r="AB17" s="41">
        <v>-35.506</v>
      </c>
    </row>
    <row r="18" spans="2:28" ht="17.25" thickTop="1" thickBot="1" x14ac:dyDescent="0.3">
      <c r="B18" s="42" t="str">
        <f>'Angazirana aFRR energija'!B18</f>
        <v>15.08.2021</v>
      </c>
      <c r="C18" s="73">
        <f t="shared" si="0"/>
        <v>-797.35900000000004</v>
      </c>
      <c r="D18" s="74"/>
      <c r="E18" s="51">
        <v>-28.513000000000002</v>
      </c>
      <c r="F18" s="40">
        <v>-18.359000000000002</v>
      </c>
      <c r="G18" s="40">
        <v>-50.935000000000002</v>
      </c>
      <c r="H18" s="40">
        <v>-31.248000000000001</v>
      </c>
      <c r="I18" s="40">
        <v>-24.931999999999999</v>
      </c>
      <c r="J18" s="40">
        <v>-38.694000000000003</v>
      </c>
      <c r="K18" s="40">
        <v>-43.371000000000002</v>
      </c>
      <c r="L18" s="40">
        <v>-55.884999999999998</v>
      </c>
      <c r="M18" s="40">
        <v>-39.317</v>
      </c>
      <c r="N18" s="40">
        <v>-40.012</v>
      </c>
      <c r="O18" s="40">
        <v>-35.606000000000002</v>
      </c>
      <c r="P18" s="40">
        <v>-34.655999999999999</v>
      </c>
      <c r="Q18" s="40">
        <v>-31.016999999999999</v>
      </c>
      <c r="R18" s="40">
        <v>-35.438000000000002</v>
      </c>
      <c r="S18" s="40">
        <v>-32.040999999999997</v>
      </c>
      <c r="T18" s="40">
        <v>-27.122</v>
      </c>
      <c r="U18" s="40">
        <v>-30.616</v>
      </c>
      <c r="V18" s="40">
        <v>-35.811</v>
      </c>
      <c r="W18" s="40">
        <v>-30.588000000000001</v>
      </c>
      <c r="X18" s="40">
        <v>-23.344999999999999</v>
      </c>
      <c r="Y18" s="40">
        <v>-29.59</v>
      </c>
      <c r="Z18" s="40">
        <v>-27.24</v>
      </c>
      <c r="AA18" s="40">
        <v>-26.141999999999999</v>
      </c>
      <c r="AB18" s="41">
        <v>-26.881</v>
      </c>
    </row>
    <row r="19" spans="2:28" ht="17.25" thickTop="1" thickBot="1" x14ac:dyDescent="0.3">
      <c r="B19" s="42" t="str">
        <f>'Angazirana aFRR energija'!B19</f>
        <v>16.08.2021</v>
      </c>
      <c r="C19" s="73">
        <f t="shared" si="0"/>
        <v>-787.83900000000017</v>
      </c>
      <c r="D19" s="74"/>
      <c r="E19" s="51">
        <v>-25.161000000000001</v>
      </c>
      <c r="F19" s="40">
        <v>-36.497999999999998</v>
      </c>
      <c r="G19" s="40">
        <v>-22.35</v>
      </c>
      <c r="H19" s="40">
        <v>-14.878</v>
      </c>
      <c r="I19" s="40">
        <v>-27.058</v>
      </c>
      <c r="J19" s="40">
        <v>-50.734999999999999</v>
      </c>
      <c r="K19" s="40">
        <v>-44.359000000000002</v>
      </c>
      <c r="L19" s="40">
        <v>-25.03</v>
      </c>
      <c r="M19" s="40">
        <v>-25.86</v>
      </c>
      <c r="N19" s="40">
        <v>-31.617000000000001</v>
      </c>
      <c r="O19" s="40">
        <v>-31.498999999999999</v>
      </c>
      <c r="P19" s="40">
        <v>-27.42</v>
      </c>
      <c r="Q19" s="40">
        <v>-29.768999999999998</v>
      </c>
      <c r="R19" s="40">
        <v>-33.686999999999998</v>
      </c>
      <c r="S19" s="40">
        <v>-41.905999999999999</v>
      </c>
      <c r="T19" s="40">
        <v>-27.084</v>
      </c>
      <c r="U19" s="40">
        <v>-37.154000000000003</v>
      </c>
      <c r="V19" s="40">
        <v>-38.957000000000001</v>
      </c>
      <c r="W19" s="40">
        <v>-37.198</v>
      </c>
      <c r="X19" s="40">
        <v>-39.225999999999999</v>
      </c>
      <c r="Y19" s="40">
        <v>-35.408999999999999</v>
      </c>
      <c r="Z19" s="40">
        <v>-30.827000000000002</v>
      </c>
      <c r="AA19" s="40">
        <v>-35.76</v>
      </c>
      <c r="AB19" s="41">
        <v>-38.396999999999998</v>
      </c>
    </row>
    <row r="20" spans="2:28" ht="17.25" thickTop="1" thickBot="1" x14ac:dyDescent="0.3">
      <c r="B20" s="42" t="str">
        <f>'Angazirana aFRR energija'!B20</f>
        <v>17.08.2021</v>
      </c>
      <c r="C20" s="73">
        <f t="shared" si="0"/>
        <v>-535.33800000000008</v>
      </c>
      <c r="D20" s="74"/>
      <c r="E20" s="51">
        <v>-37.944000000000003</v>
      </c>
      <c r="F20" s="40">
        <v>-47.822000000000003</v>
      </c>
      <c r="G20" s="40">
        <v>-51.865000000000002</v>
      </c>
      <c r="H20" s="40">
        <v>-49.712000000000003</v>
      </c>
      <c r="I20" s="40">
        <v>-30.805</v>
      </c>
      <c r="J20" s="40">
        <v>-32.802</v>
      </c>
      <c r="K20" s="40">
        <v>-35.345999999999997</v>
      </c>
      <c r="L20" s="40">
        <v>-69.082999999999998</v>
      </c>
      <c r="M20" s="40">
        <v>-37.067</v>
      </c>
      <c r="N20" s="40">
        <v>-34.497999999999998</v>
      </c>
      <c r="O20" s="40">
        <v>-37.997999999999998</v>
      </c>
      <c r="P20" s="40">
        <v>-23.516999999999999</v>
      </c>
      <c r="Q20" s="40">
        <v>-13.727</v>
      </c>
      <c r="R20" s="40">
        <v>-9.5269999999999992</v>
      </c>
      <c r="S20" s="40">
        <v>-7.5860000000000003</v>
      </c>
      <c r="T20" s="40">
        <v>-4.6100000000000003</v>
      </c>
      <c r="U20" s="40">
        <v>-5.0659999999999998</v>
      </c>
      <c r="V20" s="40">
        <v>14.359</v>
      </c>
      <c r="W20" s="40">
        <v>-7.9930000000000003</v>
      </c>
      <c r="X20" s="40">
        <v>-6.9820000000000002</v>
      </c>
      <c r="Y20" s="40">
        <v>-4.7869999999999999</v>
      </c>
      <c r="Z20" s="40">
        <v>-1.1459999999999999</v>
      </c>
      <c r="AA20" s="40">
        <v>-1.272</v>
      </c>
      <c r="AB20" s="41">
        <v>1.458</v>
      </c>
    </row>
    <row r="21" spans="2:28" ht="17.25" thickTop="1" thickBot="1" x14ac:dyDescent="0.3">
      <c r="B21" s="42" t="str">
        <f>'Angazirana aFRR energija'!B21</f>
        <v>18.08.2021</v>
      </c>
      <c r="C21" s="73">
        <f t="shared" si="0"/>
        <v>-138.97499999999999</v>
      </c>
      <c r="D21" s="74"/>
      <c r="E21" s="51">
        <v>-1.8640000000000001</v>
      </c>
      <c r="F21" s="40">
        <v>-13.272</v>
      </c>
      <c r="G21" s="40">
        <v>3.6850000000000001</v>
      </c>
      <c r="H21" s="40">
        <v>0.43</v>
      </c>
      <c r="I21" s="40">
        <v>0.155</v>
      </c>
      <c r="J21" s="40">
        <v>-16.082000000000001</v>
      </c>
      <c r="K21" s="40">
        <v>-25.846</v>
      </c>
      <c r="L21" s="40">
        <v>6.5819999999999999</v>
      </c>
      <c r="M21" s="40">
        <v>-13.506</v>
      </c>
      <c r="N21" s="40">
        <v>-10.891</v>
      </c>
      <c r="O21" s="40">
        <v>-1.6020000000000001</v>
      </c>
      <c r="P21" s="40">
        <v>-10.555</v>
      </c>
      <c r="Q21" s="40">
        <v>-14.750999999999999</v>
      </c>
      <c r="R21" s="40">
        <v>-17.016999999999999</v>
      </c>
      <c r="S21" s="40">
        <v>-26.227</v>
      </c>
      <c r="T21" s="40">
        <v>0.75900000000000001</v>
      </c>
      <c r="U21" s="40">
        <v>-7.0140000000000002</v>
      </c>
      <c r="V21" s="40">
        <v>-2.4E-2</v>
      </c>
      <c r="W21" s="40">
        <v>-2.12</v>
      </c>
      <c r="X21" s="40">
        <v>7.5019999999999998</v>
      </c>
      <c r="Y21" s="40">
        <v>-4.4240000000000004</v>
      </c>
      <c r="Z21" s="40">
        <v>4.3360000000000003</v>
      </c>
      <c r="AA21" s="40">
        <v>4.6150000000000002</v>
      </c>
      <c r="AB21" s="41">
        <v>-1.8440000000000001</v>
      </c>
    </row>
    <row r="22" spans="2:28" ht="17.25" thickTop="1" thickBot="1" x14ac:dyDescent="0.3">
      <c r="B22" s="42" t="str">
        <f>'Angazirana aFRR energija'!B22</f>
        <v>19.08.2021</v>
      </c>
      <c r="C22" s="73">
        <f t="shared" si="0"/>
        <v>-106.744</v>
      </c>
      <c r="D22" s="74"/>
      <c r="E22" s="51">
        <v>50.712000000000003</v>
      </c>
      <c r="F22" s="40">
        <v>-0.245</v>
      </c>
      <c r="G22" s="40">
        <v>4.6849999999999996</v>
      </c>
      <c r="H22" s="40">
        <v>-16.545999999999999</v>
      </c>
      <c r="I22" s="40">
        <v>-14.157999999999999</v>
      </c>
      <c r="J22" s="40">
        <v>-15.776</v>
      </c>
      <c r="K22" s="40">
        <v>-27.893000000000001</v>
      </c>
      <c r="L22" s="40">
        <v>-8.9580000000000002</v>
      </c>
      <c r="M22" s="40">
        <v>4.1890000000000001</v>
      </c>
      <c r="N22" s="40">
        <v>-5.25</v>
      </c>
      <c r="O22" s="40">
        <v>-3.556</v>
      </c>
      <c r="P22" s="40">
        <v>-3.88</v>
      </c>
      <c r="Q22" s="40">
        <v>-3.202</v>
      </c>
      <c r="R22" s="40">
        <v>-2.95</v>
      </c>
      <c r="S22" s="40">
        <v>-10.581</v>
      </c>
      <c r="T22" s="40">
        <v>5.7720000000000002</v>
      </c>
      <c r="U22" s="40">
        <v>-10.57</v>
      </c>
      <c r="V22" s="40">
        <v>-14.675000000000001</v>
      </c>
      <c r="W22" s="40">
        <v>3.22</v>
      </c>
      <c r="X22" s="40">
        <v>-9.3699999999999992</v>
      </c>
      <c r="Y22" s="40">
        <v>-2.19</v>
      </c>
      <c r="Z22" s="40">
        <v>9.02</v>
      </c>
      <c r="AA22" s="40">
        <v>-0.67500000000000004</v>
      </c>
      <c r="AB22" s="41">
        <v>-33.866999999999997</v>
      </c>
    </row>
    <row r="23" spans="2:28" ht="17.25" thickTop="1" thickBot="1" x14ac:dyDescent="0.3">
      <c r="B23" s="42" t="str">
        <f>'Angazirana aFRR energija'!B23</f>
        <v>20.08.2021</v>
      </c>
      <c r="C23" s="73">
        <f t="shared" si="0"/>
        <v>-139.64700000000002</v>
      </c>
      <c r="D23" s="74"/>
      <c r="E23" s="51">
        <v>14.198</v>
      </c>
      <c r="F23" s="40">
        <v>-2.282</v>
      </c>
      <c r="G23" s="40">
        <v>-11.868</v>
      </c>
      <c r="H23" s="40">
        <v>1.966</v>
      </c>
      <c r="I23" s="40">
        <v>-18.262</v>
      </c>
      <c r="J23" s="40">
        <v>5.3529999999999998</v>
      </c>
      <c r="K23" s="40">
        <v>-0.90300000000000002</v>
      </c>
      <c r="L23" s="40">
        <v>-8.8680000000000003</v>
      </c>
      <c r="M23" s="40">
        <v>-4.9269999999999996</v>
      </c>
      <c r="N23" s="40">
        <v>-21.608000000000001</v>
      </c>
      <c r="O23" s="40">
        <v>1.9990000000000001</v>
      </c>
      <c r="P23" s="40">
        <v>-3.782</v>
      </c>
      <c r="Q23" s="40">
        <v>-30.943999999999999</v>
      </c>
      <c r="R23" s="40">
        <v>-11.16</v>
      </c>
      <c r="S23" s="40">
        <v>-3.6240000000000001</v>
      </c>
      <c r="T23" s="40">
        <v>1.2849999999999999</v>
      </c>
      <c r="U23" s="40">
        <v>1.7529999999999999</v>
      </c>
      <c r="V23" s="40">
        <v>-4.7859999999999996</v>
      </c>
      <c r="W23" s="40">
        <v>-6.734</v>
      </c>
      <c r="X23" s="40">
        <v>-15.503</v>
      </c>
      <c r="Y23" s="40">
        <v>-14.577999999999999</v>
      </c>
      <c r="Z23" s="40">
        <v>1.482</v>
      </c>
      <c r="AA23" s="40">
        <v>1.534</v>
      </c>
      <c r="AB23" s="41">
        <v>-9.3879999999999999</v>
      </c>
    </row>
    <row r="24" spans="2:28" ht="17.25" thickTop="1" thickBot="1" x14ac:dyDescent="0.3">
      <c r="B24" s="42" t="str">
        <f>'Angazirana aFRR energija'!B24</f>
        <v>21.08.2021</v>
      </c>
      <c r="C24" s="73">
        <f t="shared" si="0"/>
        <v>-168.51700000000005</v>
      </c>
      <c r="D24" s="74"/>
      <c r="E24" s="51">
        <v>-16.291</v>
      </c>
      <c r="F24" s="40">
        <v>-14.162000000000001</v>
      </c>
      <c r="G24" s="40">
        <v>-19.684999999999999</v>
      </c>
      <c r="H24" s="40">
        <v>-33.930999999999997</v>
      </c>
      <c r="I24" s="40">
        <v>-17.138999999999999</v>
      </c>
      <c r="J24" s="40">
        <v>-7.375</v>
      </c>
      <c r="K24" s="40">
        <v>-14.427</v>
      </c>
      <c r="L24" s="40">
        <v>-20.795000000000002</v>
      </c>
      <c r="M24" s="40">
        <v>-9.6449999999999996</v>
      </c>
      <c r="N24" s="40">
        <v>-7.3959999999999999</v>
      </c>
      <c r="O24" s="40">
        <v>-3.6509999999999998</v>
      </c>
      <c r="P24" s="40">
        <v>-15.377000000000001</v>
      </c>
      <c r="Q24" s="40">
        <v>-4.665</v>
      </c>
      <c r="R24" s="40">
        <v>5.0709999999999997</v>
      </c>
      <c r="S24" s="40">
        <v>-1.853</v>
      </c>
      <c r="T24" s="40">
        <v>6.0019999999999998</v>
      </c>
      <c r="U24" s="40">
        <v>-2.8719999999999999</v>
      </c>
      <c r="V24" s="40">
        <v>2.41</v>
      </c>
      <c r="W24" s="40">
        <v>-7.4009999999999998</v>
      </c>
      <c r="X24" s="40">
        <v>-22.863</v>
      </c>
      <c r="Y24" s="40">
        <v>3.2360000000000002</v>
      </c>
      <c r="Z24" s="40">
        <v>8.4960000000000004</v>
      </c>
      <c r="AA24" s="40">
        <v>5.0350000000000001</v>
      </c>
      <c r="AB24" s="41">
        <v>20.760999999999999</v>
      </c>
    </row>
    <row r="25" spans="2:28" ht="17.25" thickTop="1" thickBot="1" x14ac:dyDescent="0.3">
      <c r="B25" s="42" t="str">
        <f>'Angazirana aFRR energija'!B25</f>
        <v>22.08.2021</v>
      </c>
      <c r="C25" s="73">
        <f t="shared" si="0"/>
        <v>185.654</v>
      </c>
      <c r="D25" s="74"/>
      <c r="E25" s="51">
        <v>-3.1070000000000002</v>
      </c>
      <c r="F25" s="40">
        <v>0.55400000000000005</v>
      </c>
      <c r="G25" s="40">
        <v>-7.5880000000000001</v>
      </c>
      <c r="H25" s="40">
        <v>-7.6150000000000002</v>
      </c>
      <c r="I25" s="40">
        <v>0.17</v>
      </c>
      <c r="J25" s="40">
        <v>37.082999999999998</v>
      </c>
      <c r="K25" s="40">
        <v>58.790999999999997</v>
      </c>
      <c r="L25" s="40">
        <v>16.838999999999999</v>
      </c>
      <c r="M25" s="40">
        <v>17.853000000000002</v>
      </c>
      <c r="N25" s="40">
        <v>-27.068000000000001</v>
      </c>
      <c r="O25" s="40">
        <v>28.989000000000001</v>
      </c>
      <c r="P25" s="40">
        <v>27.835999999999999</v>
      </c>
      <c r="Q25" s="40">
        <v>22.762</v>
      </c>
      <c r="R25" s="40">
        <v>21.024000000000001</v>
      </c>
      <c r="S25" s="40">
        <v>8.0269999999999992</v>
      </c>
      <c r="T25" s="40">
        <v>-1.494</v>
      </c>
      <c r="U25" s="40">
        <v>-1.9379999999999999</v>
      </c>
      <c r="V25" s="40">
        <v>-1.3029999999999999</v>
      </c>
      <c r="W25" s="40">
        <v>0.17399999999999999</v>
      </c>
      <c r="X25" s="40">
        <v>-6.258</v>
      </c>
      <c r="Y25" s="40">
        <v>-2.7679999999999998</v>
      </c>
      <c r="Z25" s="40">
        <v>1E-3</v>
      </c>
      <c r="AA25" s="40">
        <v>-3.7669999999999999</v>
      </c>
      <c r="AB25" s="41">
        <v>8.4570000000000007</v>
      </c>
    </row>
    <row r="26" spans="2:28" ht="17.25" thickTop="1" thickBot="1" x14ac:dyDescent="0.3">
      <c r="B26" s="42" t="str">
        <f>'Angazirana aFRR energija'!B26</f>
        <v>23.08.2021</v>
      </c>
      <c r="C26" s="73">
        <f t="shared" si="0"/>
        <v>372.517</v>
      </c>
      <c r="D26" s="74"/>
      <c r="E26" s="51">
        <v>6.9740000000000002</v>
      </c>
      <c r="F26" s="40">
        <v>14.461</v>
      </c>
      <c r="G26" s="40">
        <v>4.1239999999999997</v>
      </c>
      <c r="H26" s="40">
        <v>18.170000000000002</v>
      </c>
      <c r="I26" s="40">
        <v>27.625</v>
      </c>
      <c r="J26" s="40">
        <v>35.155000000000001</v>
      </c>
      <c r="K26" s="40">
        <v>49.094000000000001</v>
      </c>
      <c r="L26" s="40">
        <v>36.521000000000001</v>
      </c>
      <c r="M26" s="40">
        <v>49.384999999999998</v>
      </c>
      <c r="N26" s="40">
        <v>67.251000000000005</v>
      </c>
      <c r="O26" s="40">
        <v>57.633000000000003</v>
      </c>
      <c r="P26" s="40">
        <v>31.759</v>
      </c>
      <c r="Q26" s="40">
        <v>-20.891999999999999</v>
      </c>
      <c r="R26" s="40">
        <v>1.3740000000000001</v>
      </c>
      <c r="S26" s="40">
        <v>1.956</v>
      </c>
      <c r="T26" s="40">
        <v>-0.36099999999999999</v>
      </c>
      <c r="U26" s="40">
        <v>-13.49</v>
      </c>
      <c r="V26" s="40">
        <v>-1.2</v>
      </c>
      <c r="W26" s="40">
        <v>1.7210000000000001</v>
      </c>
      <c r="X26" s="40">
        <v>-2.9980000000000002</v>
      </c>
      <c r="Y26" s="40">
        <v>1.3640000000000001</v>
      </c>
      <c r="Z26" s="40">
        <v>2.7789999999999999</v>
      </c>
      <c r="AA26" s="40">
        <v>1.2529999999999999</v>
      </c>
      <c r="AB26" s="41">
        <v>2.859</v>
      </c>
    </row>
    <row r="27" spans="2:28" ht="17.25" thickTop="1" thickBot="1" x14ac:dyDescent="0.3">
      <c r="B27" s="42" t="str">
        <f>'Angazirana aFRR energija'!B27</f>
        <v>24.08.2021</v>
      </c>
      <c r="C27" s="73">
        <f t="shared" si="0"/>
        <v>-47.655000000000008</v>
      </c>
      <c r="D27" s="74"/>
      <c r="E27" s="51">
        <v>4.3479999999999999</v>
      </c>
      <c r="F27" s="40">
        <v>10.3</v>
      </c>
      <c r="G27" s="40">
        <v>-2.5169999999999999</v>
      </c>
      <c r="H27" s="40">
        <v>14.476000000000001</v>
      </c>
      <c r="I27" s="40">
        <v>13.39</v>
      </c>
      <c r="J27" s="40">
        <v>-2.4590000000000001</v>
      </c>
      <c r="K27" s="40">
        <v>-7.8630000000000004</v>
      </c>
      <c r="L27" s="40">
        <v>-16.413</v>
      </c>
      <c r="M27" s="40">
        <v>-2.0150000000000001</v>
      </c>
      <c r="N27" s="40">
        <v>-13.048999999999999</v>
      </c>
      <c r="O27" s="40">
        <v>10.31</v>
      </c>
      <c r="P27" s="40">
        <v>9.9179999999999993</v>
      </c>
      <c r="Q27" s="40">
        <v>-3.6779999999999999</v>
      </c>
      <c r="R27" s="40">
        <v>-17.257999999999999</v>
      </c>
      <c r="S27" s="40">
        <v>-9.4329999999999998</v>
      </c>
      <c r="T27" s="40">
        <v>1.3080000000000001</v>
      </c>
      <c r="U27" s="40">
        <v>0.16900000000000001</v>
      </c>
      <c r="V27" s="40">
        <v>-3.528</v>
      </c>
      <c r="W27" s="40">
        <v>-1.2549999999999999</v>
      </c>
      <c r="X27" s="40">
        <v>-18.821000000000002</v>
      </c>
      <c r="Y27" s="40">
        <v>-15.321</v>
      </c>
      <c r="Z27" s="40">
        <v>6.87</v>
      </c>
      <c r="AA27" s="40">
        <v>-4.2539999999999996</v>
      </c>
      <c r="AB27" s="41">
        <v>-0.88</v>
      </c>
    </row>
    <row r="28" spans="2:28" ht="17.25" thickTop="1" thickBot="1" x14ac:dyDescent="0.3">
      <c r="B28" s="42" t="str">
        <f>'Angazirana aFRR energija'!B28</f>
        <v>25.08.2021</v>
      </c>
      <c r="C28" s="73">
        <f t="shared" si="0"/>
        <v>-214.64100000000005</v>
      </c>
      <c r="D28" s="74"/>
      <c r="E28" s="51">
        <v>0.39900000000000002</v>
      </c>
      <c r="F28" s="40">
        <v>-17.263000000000002</v>
      </c>
      <c r="G28" s="40">
        <v>-35.588999999999999</v>
      </c>
      <c r="H28" s="40">
        <v>-29.812000000000001</v>
      </c>
      <c r="I28" s="40">
        <v>-25.667999999999999</v>
      </c>
      <c r="J28" s="40">
        <v>-18.928999999999998</v>
      </c>
      <c r="K28" s="40">
        <v>-4.032</v>
      </c>
      <c r="L28" s="40">
        <v>-23.923999999999999</v>
      </c>
      <c r="M28" s="40">
        <v>-11.628</v>
      </c>
      <c r="N28" s="40">
        <v>0.64200000000000002</v>
      </c>
      <c r="O28" s="40">
        <v>-1.665</v>
      </c>
      <c r="P28" s="40">
        <v>0.28699999999999998</v>
      </c>
      <c r="Q28" s="40">
        <v>-10.016999999999999</v>
      </c>
      <c r="R28" s="40">
        <v>-1.571</v>
      </c>
      <c r="S28" s="40">
        <v>-11.422000000000001</v>
      </c>
      <c r="T28" s="40">
        <v>3.6480000000000001</v>
      </c>
      <c r="U28" s="40">
        <v>0.875</v>
      </c>
      <c r="V28" s="40">
        <v>-0.17100000000000001</v>
      </c>
      <c r="W28" s="40">
        <v>-0.747</v>
      </c>
      <c r="X28" s="40">
        <v>-17.777000000000001</v>
      </c>
      <c r="Y28" s="40">
        <v>-3.0529999999999999</v>
      </c>
      <c r="Z28" s="40">
        <v>-2.7879999999999998</v>
      </c>
      <c r="AA28" s="40">
        <v>-4.4409999999999998</v>
      </c>
      <c r="AB28" s="41">
        <v>5.0000000000000001E-3</v>
      </c>
    </row>
    <row r="29" spans="2:28" ht="17.25" thickTop="1" thickBot="1" x14ac:dyDescent="0.3">
      <c r="B29" s="42" t="str">
        <f>'Angazirana aFRR energija'!B29</f>
        <v>26.08.2021</v>
      </c>
      <c r="C29" s="73">
        <f t="shared" si="0"/>
        <v>-119.25800000000001</v>
      </c>
      <c r="D29" s="74"/>
      <c r="E29" s="51">
        <v>-1.2290000000000001</v>
      </c>
      <c r="F29" s="40">
        <v>-5.4539999999999997</v>
      </c>
      <c r="G29" s="40">
        <v>-8.5890000000000004</v>
      </c>
      <c r="H29" s="40">
        <v>3.5289999999999999</v>
      </c>
      <c r="I29" s="40">
        <v>-6.13</v>
      </c>
      <c r="J29" s="40">
        <v>-5.52</v>
      </c>
      <c r="K29" s="40">
        <v>-14.85</v>
      </c>
      <c r="L29" s="40">
        <v>-10.856999999999999</v>
      </c>
      <c r="M29" s="40">
        <v>-13.006</v>
      </c>
      <c r="N29" s="40">
        <v>-3.0680000000000001</v>
      </c>
      <c r="O29" s="40">
        <v>-8.1560000000000006</v>
      </c>
      <c r="P29" s="40">
        <v>-1.319</v>
      </c>
      <c r="Q29" s="40">
        <v>-1.643</v>
      </c>
      <c r="R29" s="40">
        <v>-1.9079999999999999</v>
      </c>
      <c r="S29" s="40">
        <v>-1.329</v>
      </c>
      <c r="T29" s="40">
        <v>-0.48299999999999998</v>
      </c>
      <c r="U29" s="40">
        <v>-3.4329999999999998</v>
      </c>
      <c r="V29" s="40">
        <v>-4.83</v>
      </c>
      <c r="W29" s="40">
        <v>-10.442</v>
      </c>
      <c r="X29" s="40">
        <v>-7.2789999999999999</v>
      </c>
      <c r="Y29" s="40">
        <v>-2.4790000000000001</v>
      </c>
      <c r="Z29" s="40">
        <v>-3.931</v>
      </c>
      <c r="AA29" s="40">
        <v>-4.6139999999999999</v>
      </c>
      <c r="AB29" s="41">
        <v>-2.238</v>
      </c>
    </row>
    <row r="30" spans="2:28" ht="17.25" thickTop="1" thickBot="1" x14ac:dyDescent="0.3">
      <c r="B30" s="42" t="str">
        <f>'Angazirana aFRR energija'!B30</f>
        <v>27.08.2021</v>
      </c>
      <c r="C30" s="73">
        <f t="shared" si="0"/>
        <v>-130.52499999999998</v>
      </c>
      <c r="D30" s="74"/>
      <c r="E30" s="51">
        <v>-3.6549999999999998</v>
      </c>
      <c r="F30" s="40">
        <v>-6.9669999999999996</v>
      </c>
      <c r="G30" s="40">
        <v>-15.696</v>
      </c>
      <c r="H30" s="40">
        <v>-13.000999999999999</v>
      </c>
      <c r="I30" s="40">
        <v>-8.1080000000000005</v>
      </c>
      <c r="J30" s="40">
        <v>-7.8419999999999996</v>
      </c>
      <c r="K30" s="40">
        <v>4.7329999999999997</v>
      </c>
      <c r="L30" s="40">
        <v>-18.533000000000001</v>
      </c>
      <c r="M30" s="40">
        <v>-19.221</v>
      </c>
      <c r="N30" s="40">
        <v>6.8159999999999998</v>
      </c>
      <c r="O30" s="40">
        <v>7.181</v>
      </c>
      <c r="P30" s="40">
        <v>-0.92800000000000005</v>
      </c>
      <c r="Q30" s="40">
        <v>-20.03</v>
      </c>
      <c r="R30" s="40">
        <v>-14.282</v>
      </c>
      <c r="S30" s="40">
        <v>-10.695</v>
      </c>
      <c r="T30" s="40">
        <v>3.6789999999999998</v>
      </c>
      <c r="U30" s="40">
        <v>0.90300000000000002</v>
      </c>
      <c r="V30" s="40">
        <v>0.71699999999999997</v>
      </c>
      <c r="W30" s="40">
        <v>0.158</v>
      </c>
      <c r="X30" s="40">
        <v>-13.741</v>
      </c>
      <c r="Y30" s="40">
        <v>0.183</v>
      </c>
      <c r="Z30" s="40">
        <v>-0.13100000000000001</v>
      </c>
      <c r="AA30" s="40">
        <v>-1.9239999999999999</v>
      </c>
      <c r="AB30" s="41">
        <v>-0.14099999999999999</v>
      </c>
    </row>
    <row r="31" spans="2:28" ht="17.25" thickTop="1" thickBot="1" x14ac:dyDescent="0.3">
      <c r="B31" s="42" t="str">
        <f>'Angazirana aFRR energija'!B31</f>
        <v>28.08.2021</v>
      </c>
      <c r="C31" s="73">
        <f t="shared" si="0"/>
        <v>6.5609999999999999</v>
      </c>
      <c r="D31" s="74"/>
      <c r="E31" s="51">
        <v>-13.419</v>
      </c>
      <c r="F31" s="40">
        <v>8.9060000000000006</v>
      </c>
      <c r="G31" s="40">
        <v>-1.948</v>
      </c>
      <c r="H31" s="40">
        <v>10.525</v>
      </c>
      <c r="I31" s="40">
        <v>20.361000000000001</v>
      </c>
      <c r="J31" s="40">
        <v>11.656000000000001</v>
      </c>
      <c r="K31" s="40">
        <v>20.417000000000002</v>
      </c>
      <c r="L31" s="40">
        <v>8.7270000000000003</v>
      </c>
      <c r="M31" s="40">
        <v>1.716</v>
      </c>
      <c r="N31" s="40">
        <v>-2.7240000000000002</v>
      </c>
      <c r="O31" s="40">
        <v>-5.8860000000000001</v>
      </c>
      <c r="P31" s="40">
        <v>-5.1189999999999998</v>
      </c>
      <c r="Q31" s="40">
        <v>-5.0819999999999999</v>
      </c>
      <c r="R31" s="40">
        <v>-2.9950000000000001</v>
      </c>
      <c r="S31" s="40">
        <v>-4.7430000000000003</v>
      </c>
      <c r="T31" s="40">
        <v>-3.379</v>
      </c>
      <c r="U31" s="40">
        <v>-5.524</v>
      </c>
      <c r="V31" s="40">
        <v>-2.7970000000000002</v>
      </c>
      <c r="W31" s="40">
        <v>-2.6619999999999999</v>
      </c>
      <c r="X31" s="40">
        <v>-5.7</v>
      </c>
      <c r="Y31" s="40">
        <v>-3.58</v>
      </c>
      <c r="Z31" s="40">
        <v>-1.86</v>
      </c>
      <c r="AA31" s="40">
        <v>-4.2240000000000002</v>
      </c>
      <c r="AB31" s="41">
        <v>-4.1050000000000004</v>
      </c>
    </row>
    <row r="32" spans="2:28" ht="17.25" thickTop="1" thickBot="1" x14ac:dyDescent="0.3">
      <c r="B32" s="42" t="str">
        <f>'Angazirana aFRR energija'!B32</f>
        <v>29.08.2021</v>
      </c>
      <c r="C32" s="73">
        <f t="shared" si="0"/>
        <v>-85.447000000000003</v>
      </c>
      <c r="D32" s="74"/>
      <c r="E32" s="51">
        <v>-1.8</v>
      </c>
      <c r="F32" s="40">
        <v>1.869</v>
      </c>
      <c r="G32" s="40">
        <v>-13.951000000000001</v>
      </c>
      <c r="H32" s="40">
        <v>2.746</v>
      </c>
      <c r="I32" s="40">
        <v>8.6880000000000006</v>
      </c>
      <c r="J32" s="40">
        <v>-2.9980000000000002</v>
      </c>
      <c r="K32" s="40">
        <v>-14.071</v>
      </c>
      <c r="L32" s="40">
        <v>-18.38</v>
      </c>
      <c r="M32" s="40">
        <v>-16.013000000000002</v>
      </c>
      <c r="N32" s="40">
        <v>-7.8460000000000001</v>
      </c>
      <c r="O32" s="40">
        <v>-5.7480000000000002</v>
      </c>
      <c r="P32" s="40">
        <v>-6.3659999999999997</v>
      </c>
      <c r="Q32" s="40">
        <v>-5.9119999999999999</v>
      </c>
      <c r="R32" s="40">
        <v>-3.5779999999999998</v>
      </c>
      <c r="S32" s="40">
        <v>-3.536</v>
      </c>
      <c r="T32" s="40">
        <v>-4.7140000000000004</v>
      </c>
      <c r="U32" s="40">
        <v>-5.0049999999999999</v>
      </c>
      <c r="V32" s="40">
        <v>-3.871</v>
      </c>
      <c r="W32" s="40">
        <v>-5.2460000000000004</v>
      </c>
      <c r="X32" s="40">
        <v>-5.4359999999999999</v>
      </c>
      <c r="Y32" s="40">
        <v>4.9219999999999997</v>
      </c>
      <c r="Z32" s="40">
        <v>2.3919999999999999</v>
      </c>
      <c r="AA32" s="40">
        <v>11.507</v>
      </c>
      <c r="AB32" s="41">
        <v>6.9</v>
      </c>
    </row>
    <row r="33" spans="2:28" ht="17.25" thickTop="1" thickBot="1" x14ac:dyDescent="0.3">
      <c r="B33" s="42" t="str">
        <f>'Angazirana aFRR energija'!B33</f>
        <v>30.08.2021</v>
      </c>
      <c r="C33" s="73">
        <f t="shared" si="0"/>
        <v>20.518999999999998</v>
      </c>
      <c r="D33" s="74"/>
      <c r="E33" s="51">
        <v>33.823999999999998</v>
      </c>
      <c r="F33" s="40">
        <v>7.1529999999999996</v>
      </c>
      <c r="G33" s="40">
        <v>16.071000000000002</v>
      </c>
      <c r="H33" s="40">
        <v>20.597000000000001</v>
      </c>
      <c r="I33" s="40">
        <v>-21.547999999999998</v>
      </c>
      <c r="J33" s="40">
        <v>-18.442</v>
      </c>
      <c r="K33" s="40">
        <v>-12.688000000000001</v>
      </c>
      <c r="L33" s="40">
        <v>-19.298999999999999</v>
      </c>
      <c r="M33" s="40">
        <v>-13.707000000000001</v>
      </c>
      <c r="N33" s="40">
        <v>6.6909999999999998</v>
      </c>
      <c r="O33" s="40">
        <v>0.64900000000000002</v>
      </c>
      <c r="P33" s="40">
        <v>0.55900000000000005</v>
      </c>
      <c r="Q33" s="40">
        <v>0.502</v>
      </c>
      <c r="R33" s="40">
        <v>2.3889999999999998</v>
      </c>
      <c r="S33" s="40">
        <v>26.126000000000001</v>
      </c>
      <c r="T33" s="40">
        <v>3.2210000000000001</v>
      </c>
      <c r="U33" s="40">
        <v>7.6109999999999998</v>
      </c>
      <c r="V33" s="40">
        <v>-1.9279999999999999</v>
      </c>
      <c r="W33" s="40">
        <v>-2.0840000000000001</v>
      </c>
      <c r="X33" s="40">
        <v>-8.9779999999999998</v>
      </c>
      <c r="Y33" s="40">
        <v>-0.33700000000000002</v>
      </c>
      <c r="Z33" s="40">
        <v>2.907</v>
      </c>
      <c r="AA33" s="40">
        <v>-3.5329999999999999</v>
      </c>
      <c r="AB33" s="41">
        <v>-5.2370000000000001</v>
      </c>
    </row>
    <row r="34" spans="2:28" ht="16.5" thickTop="1" x14ac:dyDescent="0.25">
      <c r="B34" s="43" t="str">
        <f>'Angazirana aFRR energija'!B34</f>
        <v>31.08.2021</v>
      </c>
      <c r="C34" s="75">
        <f t="shared" si="0"/>
        <v>0</v>
      </c>
      <c r="D34" s="76"/>
      <c r="E34" s="55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7"/>
    </row>
    <row r="35" spans="2:28" ht="15.75" x14ac:dyDescent="0.25">
      <c r="B35" s="85" t="s">
        <v>39</v>
      </c>
      <c r="C35" s="85"/>
      <c r="D35" s="61">
        <f>SUM(C4:D34)</f>
        <v>-7160.820999999999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2021-09-01T07:26:48Z</dcterms:created>
  <dcterms:modified xsi:type="dcterms:W3CDTF">2021-09-01T07:27:22Z</dcterms:modified>
</cp:coreProperties>
</file>